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E:\Sandra\8. FASP 2023\12- SRFT\3- Destino del Gasto\1er Trim 2023 en 2024\"/>
    </mc:Choice>
  </mc:AlternateContent>
  <xr:revisionPtr revIDLastSave="0" documentId="13_ncr:1_{1585463F-7624-4A32-9B4F-1C021FFB4E35}" xr6:coauthVersionLast="47" xr6:coauthVersionMax="47" xr10:uidLastSave="{00000000-0000-0000-0000-000000000000}"/>
  <bookViews>
    <workbookView xWindow="-38520" yWindow="-2070" windowWidth="38640" windowHeight="21240" tabRatio="829" firstSheet="3" activeTab="3" xr2:uid="{00000000-000D-0000-FFFF-FFFF00000000}"/>
  </bookViews>
  <sheets>
    <sheet name="Datos 2021" sheetId="8" state="hidden" r:id="rId1"/>
    <sheet name="Datos 2023" sheetId="9" state="hidden" r:id="rId2"/>
    <sheet name="Datos 2022 SSP 11.04" sheetId="10" state="hidden" r:id="rId3"/>
    <sheet name="Destino del Gasto" sheetId="7" r:id="rId4"/>
  </sheets>
  <definedNames>
    <definedName name="_xlnm._FilterDatabase" localSheetId="0" hidden="1">'Datos 2021'!$A$2:$W$10</definedName>
    <definedName name="_xlnm._FilterDatabase" localSheetId="2" hidden="1">'Datos 2022 SSP 11.04'!$A$6:$AA$19</definedName>
    <definedName name="_xlnm._FilterDatabase" localSheetId="1" hidden="1">'Datos 2023'!$C$5:$Z$5</definedName>
    <definedName name="_xlnm._FilterDatabase" localSheetId="3" hidden="1">'Destino del Gasto'!$A$11:$R$50</definedName>
    <definedName name="_xlnm.Print_Area" localSheetId="2">'Datos 2022 SSP 11.04'!$A$1:$AA$26</definedName>
    <definedName name="_xlnm.Print_Area" localSheetId="3">'Destino del Gasto'!$B$1:$R$73</definedName>
    <definedName name="_xlnm.Print_Titles" localSheetId="3">'Destino del Gasto'!$1:$11</definedName>
  </definedNames>
  <calcPr calcId="191029"/>
</workbook>
</file>

<file path=xl/calcChain.xml><?xml version="1.0" encoding="utf-8"?>
<calcChain xmlns="http://schemas.openxmlformats.org/spreadsheetml/2006/main">
  <c r="P44" i="7" l="1"/>
  <c r="N44" i="7"/>
  <c r="P19" i="7" l="1"/>
  <c r="E34" i="7" l="1"/>
  <c r="Q46" i="7"/>
  <c r="Q45" i="7"/>
  <c r="Q44" i="7"/>
  <c r="E44" i="7"/>
  <c r="E45" i="7"/>
  <c r="E46" i="7"/>
  <c r="B44" i="7"/>
  <c r="B45" i="7"/>
  <c r="B46" i="7"/>
  <c r="Q39" i="7"/>
  <c r="Q40" i="7"/>
  <c r="Q41" i="7"/>
  <c r="Q42" i="7"/>
  <c r="Q43" i="7"/>
  <c r="N38" i="7"/>
  <c r="Q38" i="7" s="1"/>
  <c r="Q37" i="7"/>
  <c r="Q36" i="7"/>
  <c r="G43" i="7"/>
  <c r="G42" i="7"/>
  <c r="G41" i="7"/>
  <c r="G40" i="7"/>
  <c r="G39" i="7"/>
  <c r="G38" i="7"/>
  <c r="G37" i="7"/>
  <c r="G36" i="7"/>
  <c r="E43" i="7"/>
  <c r="E42" i="7"/>
  <c r="E41" i="7"/>
  <c r="E40" i="7"/>
  <c r="E39" i="7"/>
  <c r="E38" i="7"/>
  <c r="E37" i="7"/>
  <c r="E36" i="7"/>
  <c r="B43" i="7"/>
  <c r="B42" i="7"/>
  <c r="B41" i="7"/>
  <c r="B40" i="7"/>
  <c r="B39" i="7"/>
  <c r="B38" i="7"/>
  <c r="B37" i="7"/>
  <c r="B36" i="7"/>
  <c r="AD24" i="9"/>
  <c r="I24" i="9"/>
  <c r="AD23" i="9"/>
  <c r="I23" i="9"/>
  <c r="I21" i="9"/>
  <c r="AD20" i="9"/>
  <c r="I20" i="9"/>
  <c r="AD19" i="9"/>
  <c r="I19" i="9"/>
  <c r="AD18" i="9"/>
  <c r="I18" i="9"/>
  <c r="AD17" i="9"/>
  <c r="I17" i="9"/>
  <c r="A35" i="7" l="1"/>
  <c r="A34" i="7"/>
  <c r="Q20" i="7" l="1"/>
  <c r="Q21" i="7"/>
  <c r="Q34" i="7"/>
  <c r="G34" i="7"/>
  <c r="B34" i="7"/>
  <c r="Q35" i="7"/>
  <c r="H15" i="9"/>
  <c r="H14" i="9"/>
  <c r="B15" i="9"/>
  <c r="B14" i="9"/>
  <c r="Q32" i="7"/>
  <c r="B30" i="7" l="1"/>
  <c r="B31" i="7"/>
  <c r="B32" i="7"/>
  <c r="B13" i="9" l="1"/>
  <c r="B12" i="9"/>
  <c r="I13" i="9" l="1"/>
  <c r="F30" i="7"/>
  <c r="F29" i="7"/>
  <c r="H13" i="9"/>
  <c r="I12" i="9"/>
  <c r="B29" i="7"/>
  <c r="H12" i="9"/>
  <c r="I11" i="9"/>
  <c r="H11" i="9"/>
  <c r="B11" i="9"/>
  <c r="Q27" i="7" l="1"/>
  <c r="Q28" i="7"/>
  <c r="F22" i="7"/>
  <c r="Q22" i="7"/>
  <c r="I10" i="9"/>
  <c r="H10" i="9"/>
  <c r="I9" i="9"/>
  <c r="H9" i="9"/>
  <c r="N19" i="7"/>
  <c r="I8" i="9"/>
  <c r="H8" i="9"/>
  <c r="B8" i="9"/>
  <c r="B9" i="9"/>
  <c r="B10" i="9"/>
  <c r="F25" i="7"/>
  <c r="F20" i="7"/>
  <c r="F17" i="7"/>
  <c r="F12" i="7"/>
  <c r="F16" i="7"/>
  <c r="I7" i="9"/>
  <c r="H7" i="9"/>
  <c r="B7" i="9"/>
  <c r="B6" i="9" l="1"/>
  <c r="I6" i="9"/>
  <c r="H6" i="9"/>
  <c r="Q13" i="7" l="1"/>
  <c r="Q14" i="7"/>
  <c r="Q15" i="7"/>
  <c r="Q26" i="7"/>
  <c r="Q23" i="7"/>
  <c r="Q24" i="7"/>
  <c r="Q25" i="7"/>
  <c r="Q19" i="7"/>
  <c r="Q18" i="7"/>
  <c r="Q31" i="7"/>
  <c r="Q33" i="7"/>
  <c r="Q17" i="7" l="1"/>
  <c r="Q16" i="7"/>
  <c r="Q12" i="7"/>
  <c r="Q30" i="7" l="1"/>
  <c r="Q29" i="7"/>
</calcChain>
</file>

<file path=xl/sharedStrings.xml><?xml version="1.0" encoding="utf-8"?>
<sst xmlns="http://schemas.openxmlformats.org/spreadsheetml/2006/main" count="872" uniqueCount="315">
  <si>
    <t>Nombre del Proyecto</t>
  </si>
  <si>
    <t>Localidad</t>
  </si>
  <si>
    <t>Modificado</t>
  </si>
  <si>
    <t>Recaudado (Ministrado)</t>
  </si>
  <si>
    <t>Comprometido</t>
  </si>
  <si>
    <t>Devengado</t>
  </si>
  <si>
    <t>Ejercido</t>
  </si>
  <si>
    <t>Pagado</t>
  </si>
  <si>
    <t>Unidad de Medida</t>
  </si>
  <si>
    <t>No.</t>
  </si>
  <si>
    <t xml:space="preserve"> </t>
  </si>
  <si>
    <t>Aprobado</t>
  </si>
  <si>
    <t xml:space="preserve">% Avance  </t>
  </si>
  <si>
    <t>AVANCE FINANCIERO</t>
  </si>
  <si>
    <t>AVANCES FÍSICOS</t>
  </si>
  <si>
    <t>Meta Programada</t>
  </si>
  <si>
    <t>Avance de Meta</t>
  </si>
  <si>
    <t>DESCRIPCIÓN DEL PROYECTO</t>
  </si>
  <si>
    <t>Folio del SRFT</t>
  </si>
  <si>
    <t>*  Los folios MID´S son para los proyectos del Fondo de Infraestrutura Social Estatal (FISE)</t>
  </si>
  <si>
    <t>OBSERVACIÓN</t>
  </si>
  <si>
    <t>* Folio MID´S</t>
  </si>
  <si>
    <t>USUARIO</t>
  </si>
  <si>
    <t>CÉDULA</t>
  </si>
  <si>
    <t>ID</t>
  </si>
  <si>
    <t>Nombre Identificado en SSIP</t>
  </si>
  <si>
    <t>Construcción o Mejoramiento y/o ampliación</t>
  </si>
  <si>
    <t>Importe Aprobado en Estructura</t>
  </si>
  <si>
    <t>Institución Ejecutora</t>
  </si>
  <si>
    <t>Tipo de Programa o Proyecto</t>
  </si>
  <si>
    <t>Estado Responsable</t>
  </si>
  <si>
    <t>Clasificación del Registro</t>
  </si>
  <si>
    <t>Municipio Responsable</t>
  </si>
  <si>
    <t>Subclasificación del Registro</t>
  </si>
  <si>
    <t>Núm. Población Beneficiada</t>
  </si>
  <si>
    <t>Fecha de Inicio - Fecha de Término</t>
  </si>
  <si>
    <t>Número de Beneficiarios     Mujeres/Hombres</t>
  </si>
  <si>
    <t>Estado</t>
  </si>
  <si>
    <t>Municipio</t>
  </si>
  <si>
    <t xml:space="preserve">Localidad </t>
  </si>
  <si>
    <t>Dirección</t>
  </si>
  <si>
    <t>Secretaría de Seguridad Pública</t>
  </si>
  <si>
    <t>Pieza</t>
  </si>
  <si>
    <t>M2</t>
  </si>
  <si>
    <t>Fiscalía General del Estado</t>
  </si>
  <si>
    <t>Meta (Número)</t>
  </si>
  <si>
    <t>Meta (Detalle)</t>
  </si>
  <si>
    <t>Autorizado Anual FASP FEDERAL:</t>
  </si>
  <si>
    <t>Dependencia enlace de la Captura de Información en el Sistema de Recursos Federales Transferidos (SRFT): Secretariado Ejecutivo del Sistema Estatal de Seguridad Pública</t>
  </si>
  <si>
    <t>Nombre del Programa o Fondo: Fondo de Aportaciones para la Seguridad Pública de los Estados y del Disctrito Federal (FASP)</t>
  </si>
  <si>
    <t>Chetumal</t>
  </si>
  <si>
    <t>Cancún</t>
  </si>
  <si>
    <t>Cozumel</t>
  </si>
  <si>
    <t>NOTA:</t>
  </si>
  <si>
    <t>Nombre de la Dependencia Responsable de la Ejecución de los Recursos: Secretariado Ejecutivo del Sistema Estatal de Seguridad Pública</t>
  </si>
  <si>
    <t xml:space="preserve"> Latitud y Longitud</t>
  </si>
  <si>
    <t>Proyecto de Inversión de Infraestructura Gubernamental</t>
  </si>
  <si>
    <t>Quintana Roo</t>
  </si>
  <si>
    <t>Seguridad</t>
  </si>
  <si>
    <t>Gobierno de la Entidad</t>
  </si>
  <si>
    <t>Sin Identificar</t>
  </si>
  <si>
    <t>Othón P. Blanco</t>
  </si>
  <si>
    <t>18.506762
 -88.309038</t>
  </si>
  <si>
    <t>Av. Adolfo López Mateos N° 500, Col. Italia, C.P. 77035, Chetumal, Quintana Roo.</t>
  </si>
  <si>
    <t>Equipamiento</t>
  </si>
  <si>
    <t>Progama de Inversión de Adqusiciones</t>
  </si>
  <si>
    <t>02/05/2022 -31/12/2022</t>
  </si>
  <si>
    <t>02/05/202 -31/12/2022</t>
  </si>
  <si>
    <t>01/05/2022 -31/12/2022</t>
  </si>
  <si>
    <t>01/04/2022 -31/08/2022</t>
  </si>
  <si>
    <t>Pieza/Licencia</t>
  </si>
  <si>
    <t xml:space="preserve">25 Unidad de Protección y respaldo de energía  (UPS)                                                                                                                   4 Aire Acodicionado (mini split)                                                                              1 Licencia                                                                                                                 </t>
  </si>
  <si>
    <t xml:space="preserve">2 Access point                                                                                                      2 Equipo de seguridad para filtrar información (firewall)                                                                                                                     3 Lector/escáner vehicular                                                                                           2 Aire acondicionado                                                                                  28 Antena lectora RFID </t>
  </si>
  <si>
    <t xml:space="preserve">8 Computadoras de escritorio                                                             1 Pantalla                                                                                                      1 Licencias                                                                                                          </t>
  </si>
  <si>
    <t>Construcción de Caseta de Control Mejoramiento del edificio de la C.E.P.P.</t>
  </si>
  <si>
    <t xml:space="preserve">Ampliación del área de mujeres privadas de la libertad.                                                                                                     </t>
  </si>
  <si>
    <t xml:space="preserve">Construcción de un andador de acceso  Mejoras de la guardia principal                                                  Mejoramiento de torre </t>
  </si>
  <si>
    <t>Benito Júarez</t>
  </si>
  <si>
    <t>Profesionalización y Capacitación de los Elementos Policiales de Seguridad Pública</t>
  </si>
  <si>
    <t>Secretaria de Seguridad Pública - Academia Estatal de Seguridad Pública</t>
  </si>
  <si>
    <t>Fortalecimiento al Sistema Penitenciario Nacional.</t>
  </si>
  <si>
    <t>Secretaría de Seguridad Pública- Subsecretaría de Ejecución de Penas y Medidas de Seguridad</t>
  </si>
  <si>
    <t>Fortalecimiento de la Autoridad Administrativa  Especializada del Sistema de Justicia Penal para Adolescentes</t>
  </si>
  <si>
    <t>Secretaria de Seguridad Pública  - Dirección del Centro de Ejecución de Medidas para Adolescentes</t>
  </si>
  <si>
    <t>Acreditación (certificación) de establecimientos penitenciarios</t>
  </si>
  <si>
    <t>Sistema Nacional de Información, base de datos del SNSP.</t>
  </si>
  <si>
    <t>Secretaria de Seguridad Pública - Coordinación General del C4</t>
  </si>
  <si>
    <t>Red Nacional de Radiocomunicación</t>
  </si>
  <si>
    <t>Registro Público Vehicular</t>
  </si>
  <si>
    <t>Fortalecimiento de las Capacidades de Evaluación en Control de Confianza.</t>
  </si>
  <si>
    <t>Mejoramiento y/o ampliación</t>
  </si>
  <si>
    <t>Mejoramiento del Edificio de la C.E.P.P.</t>
  </si>
  <si>
    <t>CERESO Othón P. Blanco</t>
  </si>
  <si>
    <t>CERESO Benito Juárez</t>
  </si>
  <si>
    <t>10 Computadoras de Escritorio                                                          5 Compuatoras portátil                                                                                                     19 Aires Acondicionados                                                                                                                                                                 5 Videoproyector</t>
  </si>
  <si>
    <t>Secretaría de Seguridad Pública - Subsecretaría de Ejecución de Penas y Medidas de Seguridad - Secretaria de Obras Públicas</t>
  </si>
  <si>
    <t>ML</t>
  </si>
  <si>
    <t>Luminarias</t>
  </si>
  <si>
    <t>Kantunilkín</t>
  </si>
  <si>
    <t>Felipe Carrillo Puerto</t>
  </si>
  <si>
    <t>SECRETARÍA DE SEGURIDAD PÚBLICA</t>
  </si>
  <si>
    <t>SUBSECRETARÍA DE PLANEACIÓN Y FINANZAS</t>
  </si>
  <si>
    <t xml:space="preserve">DIRECCIÓN DE RECURSOS FINANCIEROS </t>
  </si>
  <si>
    <t>No de Contrato</t>
  </si>
  <si>
    <t>Tipo de Proceso</t>
  </si>
  <si>
    <t>Empresa Ejecutora</t>
  </si>
  <si>
    <t>Importe Contrato</t>
  </si>
  <si>
    <t>Meta</t>
  </si>
  <si>
    <t>2022-</t>
  </si>
  <si>
    <t>N/A</t>
  </si>
  <si>
    <t>Carretera Chetumal-Bacalar km 12.5, col Industrial, C.P. 77049, Latitud 18°31'13.2''N, Longitud 88°24'32.7''W</t>
  </si>
  <si>
    <t>Equipamiento de las Instituciones de Seguridad Pública</t>
  </si>
  <si>
    <t>Secretaria de Seguridad Pública - Subsecretaría de Seguridad Pública</t>
  </si>
  <si>
    <t>11/11/2022 -31/12/2022</t>
  </si>
  <si>
    <t>3 Computadoras portatil                                                                                                                                                                                                                    11 Sillas</t>
  </si>
  <si>
    <t>Av. Insurgentes s/n Esq. Bélice Col. Caminera, C.P. 77015, Latitud 18°31'12.4''N, Longitud 88°17,25.5''W</t>
  </si>
  <si>
    <t xml:space="preserve">28 Anaquel                                                                                                          2 Archivero                                                                                                6 Locker                                                                                                              5 Sillón ejecutivo                                                                                                                                                                                                                  10 Sillón semiejecutivo                                                                                     25 Computadora de Escritotrio                                                                         1 Computadora de Escritotrio                                                       20 Unidad de Protección y  Respaldo de Energía (UPS)                                                                                                                                                                                                                                                5 Aire Acondicionado                                                                                       2 Camilla tipo araña sistema de sujeción de 10 puntos                                                                                                           1 Carro rojo d emeregncia                                                                1  Estetoscopio                                                                                       1 Estuche de diagnóstico                                                                  1 Lámpara de Exploración                                                                        2  Mesa de Exploración                                                                                  2 Muleta                                                                                                    4 Porta suero                                                                                                                                                             2 Tanque de oxígeno                                                                                                                                               4 Baunómetro                                                                                             2 Estantería de Farmacia                                                                                                    6 Nebulizador                                                                                   3 Porta suero fijo en sala                                                                                                                                            1 Planta para soldar                                                                                            </t>
  </si>
  <si>
    <t>Carretera Chetumal-Bacalar Km. 3.5, Col. Santa Isabel ( Chetumal), C.P. 77041 , Latitud 18°30'19.8''N, Longitud 88°20'14.7''W</t>
  </si>
  <si>
    <t xml:space="preserve">30 Silla con paleta de madera                                                               5 Computadora de escritorio                                                                5 Aire Acodicionado                                                                              1 Cama                                                                                                                                                                                                                                1 Refrigerador                                                                                        2 Vitrina                                                                                                                     7  Unidad de Protección y  Respaldo de Energía (UPS)                                                                                                                                   </t>
  </si>
  <si>
    <t xml:space="preserve">Carretera Chetumal-Bacalar Km. 3.5, Col. Santa Isabel  (Chetumal) , C.P. 77041 , Latitud 18°29'58.3''N, Longitud 88°20'12.0''W        </t>
  </si>
  <si>
    <t>10 Anaquel                                                                                                             10 Archivero                                                                                       5 Escritorio                                                                                                                  5 Locker                                                                                                          4 computadora de Escritorio                                                                               12 Unidad de Protección y respaldo de energía  (UPS)                                                                                                                                            1  Camilla                                                                                                                          1 Silla de Ruedas                                                                                         1 Vitrina                                                                                                               1 Congelador                                                                                                        5 Aires Acondicionados</t>
  </si>
  <si>
    <t>Av. Cecilio Borge Mza. 4 Lt 3, Col. Zona Industrial, C.P. 77670, Latitud 20°28'19.4''N, Longitud 86°57'27.4''W</t>
  </si>
  <si>
    <t>Carr. Chetumal - Bacalar, Km 12.5, Col. Industrial, C.P. 77049, Latitud 18°31'13.6''N, Longitud 88°24'28.3''W</t>
  </si>
  <si>
    <t xml:space="preserve">1 Aire acondiciondo de presición                                                               1 Equipo de Enlaces de microondas e inalámbricos                                                                                                       1 Repetidor de radiocomunicación IP                                                        1 Torre de radiocomunicación                                                                  50 Batería para terminal portátil                                                                      1 Fuente de poder                                                                                                             1 Planta de Emergencia                                                                                                                                         </t>
  </si>
  <si>
    <t>Secretaria de Seguridad Pública  - Subsecretaria de Seguridad Pública</t>
  </si>
  <si>
    <t>Av. Insurgentes S/N Esq. Belice, Col. Caminera C. P. 77015, Latitud 18°31'12.4''N, Longitud 88°17,25.5''W</t>
  </si>
  <si>
    <t>Secretaria de Seguridad Pública - Dirección General  del Centro Estatal de Evaluación y Control de Confianza</t>
  </si>
  <si>
    <t>Carretera Chetumal-Bacalar Km. 3.5, S/N, Col. Santa Isabel ( Chetumal), C.P. 77041, Latitud 18°30'19.8''N, Longitud 88°20'14.7''W</t>
  </si>
  <si>
    <t>Región 99 Mza. 96 lt 01, Cancún, Q. Roo, Municipio de Benito Juárez, C.P. 77536, Latitud 21°08'32.2''N, Longitud 86°52'57.7W</t>
  </si>
  <si>
    <t>Elaboró</t>
  </si>
  <si>
    <t>Autorizó</t>
  </si>
  <si>
    <r>
      <t xml:space="preserve">C. Edith Carolina Pech Rodriguez                                                                                                                                                     </t>
    </r>
    <r>
      <rPr>
        <sz val="14"/>
        <color theme="1"/>
        <rFont val="Calibri"/>
        <family val="2"/>
        <scheme val="minor"/>
      </rPr>
      <t>Jefe de Departamento de Proyectos de Fondos Federales</t>
    </r>
  </si>
  <si>
    <r>
      <t xml:space="preserve">Ing. Marcela Aurora Pacheco Poot                                                                                                                  </t>
    </r>
    <r>
      <rPr>
        <sz val="14"/>
        <color theme="1"/>
        <rFont val="Calibri"/>
        <family val="2"/>
        <scheme val="minor"/>
      </rPr>
      <t>Directora de Recursos Financieros de la SSP</t>
    </r>
  </si>
  <si>
    <t>Ciclo del Recurso: 2023</t>
  </si>
  <si>
    <t>Mejoramiento de las Instalaciones existentes del Juzgado Penal Oral de la Ciudad de Chetumal</t>
  </si>
  <si>
    <t>TMP_ROO230302269203</t>
  </si>
  <si>
    <t>Tribunal Superior de Justicia</t>
  </si>
  <si>
    <t>Juzgados penales orales de la ciudad de Chetumal</t>
  </si>
  <si>
    <t>2023-1</t>
  </si>
  <si>
    <t>25/09/2023-28/11/2023</t>
  </si>
  <si>
    <t>118,552/115,096</t>
  </si>
  <si>
    <t>OBRA</t>
  </si>
  <si>
    <t xml:space="preserve">QUINTANA ROO </t>
  </si>
  <si>
    <t>OTHÓN P. BLANCO</t>
  </si>
  <si>
    <t>Av. Framboyanes entre calle Chicozapote y Machiche No. 250, lote 1, manzana 122, colonia Arboledas ll, C.P. 77086 en el municipio de Othón P. Blanco.</t>
  </si>
  <si>
    <t>2023-2</t>
  </si>
  <si>
    <t>2023-3</t>
  </si>
  <si>
    <t>2023-4</t>
  </si>
  <si>
    <t>2023-5</t>
  </si>
  <si>
    <t>2023-6</t>
  </si>
  <si>
    <t>Juzgado Penal Oral de la ciudad de Felipe Carrillo Puerto</t>
  </si>
  <si>
    <t>Mejoramiento del Juzgado Penal Oral de Felipe Carrillo Puerto</t>
  </si>
  <si>
    <t>42,036/41,954</t>
  </si>
  <si>
    <t>163,324/170,476</t>
  </si>
  <si>
    <t>44,211/44,415</t>
  </si>
  <si>
    <t>11,144/11,542</t>
  </si>
  <si>
    <t>FELIPE CARRILLO PUERTO</t>
  </si>
  <si>
    <t xml:space="preserve"> Calle 52 entre calle 127 y calle 50, Lote 1, Mza. 50, Col. Felipe Carrillo Puerto, C.P. 77200, localidad Felipe Carrillo Puerto, municipio de Felipe Carrillo Puerto del Estado de Quintana Roo.
</t>
  </si>
  <si>
    <t>SOLIDARIDAD</t>
  </si>
  <si>
    <t>En la ciudad de Playa del Carmen, el edificio del Juzgado Penal se encuentra ubicado en Calle Caoba, Entre Calle Caoba. Región 30, Supermanzana 75, MZA. 07, Lote 1, C.P. 77720, Municipio de Solidaridad en el Estado de Quintana Roo.</t>
  </si>
  <si>
    <t>COZUMEL</t>
  </si>
  <si>
    <t>Av. Félix González Canto entre Av. Andres Quintana Roo Y Av. Zamna, Col Maravilla., localidad de Cozumel, Municipio de Cozumel del Estado de Quintana Roo.</t>
  </si>
  <si>
    <t>BENITO JUÁREZ</t>
  </si>
  <si>
    <t xml:space="preserve">Avenida Nichupté esquina Av. México, Sm.512, LT.1 Mza.22 C.P.77534, Localidad de Cancún, Municipio de Benito Juárez del Estado de Quintana Roo. </t>
  </si>
  <si>
    <t>LÁZARO CÁRDENAS</t>
  </si>
  <si>
    <t>452,178/459,325</t>
  </si>
  <si>
    <t>Playa del Carmen</t>
  </si>
  <si>
    <t>TMP_ROO230302269346</t>
  </si>
  <si>
    <t>Juzgados Penales Orales de la ciudad de Playa del Carmen</t>
  </si>
  <si>
    <t>Mejoramiento al edificio de Juzgados Penales Orales de la ciudad de Playa del Carmen</t>
  </si>
  <si>
    <t>TMP_ROO230302269361</t>
  </si>
  <si>
    <t>Rehabilitación y Mejoramiento del Edificio de Juzgados Penales Orales de la ciudad de Cozumel</t>
  </si>
  <si>
    <t>TMP_ROO230302269377</t>
  </si>
  <si>
    <t>Juzagados Penales Orales de la ciudad de Cozumel</t>
  </si>
  <si>
    <t>Mejoramiento del Edificio de Juzgados Penales Orales de la ciudad de Cancún</t>
  </si>
  <si>
    <t>Juzgados Penales Orales de la ciudad de Cancún</t>
  </si>
  <si>
    <t>TMP_ROO230302269390</t>
  </si>
  <si>
    <t>Juzgados Penales Orales de la ciudad de Kantunilkín</t>
  </si>
  <si>
    <t>Mejoramiento, reparación y conservación del Edificio de Juzgados Penales Orales de la ciudad de Kantunilkín</t>
  </si>
  <si>
    <t>TMP_ROO230302269400</t>
  </si>
  <si>
    <t>Mejoramiento y rehabilitación del Centro de Ejecución de Medidas para Adolescentes</t>
  </si>
  <si>
    <t>2023-7</t>
  </si>
  <si>
    <t>Centro de Ejecución de Medidas para Adolescentes</t>
  </si>
  <si>
    <t>28/08/2023 - 10/11/2023</t>
  </si>
  <si>
    <t>Mejoramiento y rehabilitación de las torres de vigilancia consistente en: albañileria, acabados, instalaciones hidraulicas, electrica, herreria, canceleria y pintura general del edificio.
Etapa: única</t>
  </si>
  <si>
    <t>Carretera Chetumal-Bacalar Km. 3.5, S/N, Col. Santa Isabel ( Chetumal), C.P. 77041, Latitud 18°30'19''N, Longitud 88°20'14''W</t>
  </si>
  <si>
    <t>Calle Primero de Mayo S/N, entre las calles Adolfo López Mateos y Benito Juárez, Colonia Centro, C.P. 77300, en la localidad de Kantunilkin, municipio de Lázaro Cádenas del Estado de Quintana Roo.</t>
  </si>
  <si>
    <t>2023-8</t>
  </si>
  <si>
    <t>Centro Penitenciario Chetumal</t>
  </si>
  <si>
    <t>Mejoramiento, construcción y ampliación del Centro Penitenciario Chetumal</t>
  </si>
  <si>
    <t>30/09/2023-
30/12/2023</t>
  </si>
  <si>
    <t>Mejoramiento y ampliación del Area Femenil (180 m2) que consiste en: cimentación, estructura, cadenas, castillos, muros, aplanados en muros y plafon, pintura, canceleria y herreria; construcción de sanitarios (17m2) que consiste en: cimentación, cadenas, castillos, muros, losa de villeta y bovedilla, aplanados en muros y plafon, pintura, herreria. Etapa: 1</t>
  </si>
  <si>
    <t>Otros</t>
  </si>
  <si>
    <t>TMP_ROO230302269448</t>
  </si>
  <si>
    <t>TMP_ROO230302269454</t>
  </si>
  <si>
    <t>2023-9</t>
  </si>
  <si>
    <t>2023-10</t>
  </si>
  <si>
    <t>Othón p. Blanco</t>
  </si>
  <si>
    <t>01/04/2023 al 31/12/2023</t>
  </si>
  <si>
    <t xml:space="preserve">Adqusición de vehículo </t>
  </si>
  <si>
    <t>Adqusición de Equipo médico, de laboratorio y vehículos.</t>
  </si>
  <si>
    <t>Fortalecimiento de las Instituciones de Seguridad Pública y Procuración de Justicia - Adquisición de vehículos</t>
  </si>
  <si>
    <t>Fortalecimiento de las áreas de investigación forense y pericial - Adquisición de Equipo médico y de laboratorio y vehículos y equipo de transporte</t>
  </si>
  <si>
    <t>TMP_ROO230302270244</t>
  </si>
  <si>
    <t>vehículo</t>
  </si>
  <si>
    <t>TMP_ROO230302270260</t>
  </si>
  <si>
    <t>NA</t>
  </si>
  <si>
    <t>FASP 2023</t>
  </si>
  <si>
    <t>2023-11</t>
  </si>
  <si>
    <t>CEAVEQROO</t>
  </si>
  <si>
    <t>Adquisición</t>
  </si>
  <si>
    <t>Comisión Ejecutiva de Atención a Víctimas del Estado de Q. ROO</t>
  </si>
  <si>
    <t>Escritorio 20 
Computadora 20
UPS 10</t>
  </si>
  <si>
    <t>Av. Primo de Verdad No. 286 entre Av. Emiliano Zapata y José María Morelos, Colonia Centro C.P. 77000</t>
  </si>
  <si>
    <t>18.506140, -88.301195</t>
  </si>
  <si>
    <t>Computadora</t>
  </si>
  <si>
    <t xml:space="preserve">*ALBA ESTHER AGUILAR MANAZANERO          *QUIMILAB SA DE CV </t>
  </si>
  <si>
    <t>*06/07/2023 - 06/09/2023 *30/06/2023 - 31/08/2023</t>
  </si>
  <si>
    <t>3 Computadoras Portatil                                                         1 Escaner                                                                                                     1 UPS                                                                                                                                                                2 Equipo analizador de quimica sanguinea</t>
  </si>
  <si>
    <t xml:space="preserve">Carr. Chetumal - Bacalar, Km 12.5, Col. Industrial, C.P. 77049, Latitud 18°31'13.6''N, Longitud 88°24'28''W </t>
  </si>
  <si>
    <t>*SSP/AD/ADQ/FASP-013/2023 *SSP/IR/ADQ/FASP-008/2023 *SSC/IR/ADQ/FASP-001/2023</t>
  </si>
  <si>
    <t>*MOTOSURESTE SA DE CV        *MILLENIUM MOTORS SA DE CV *COMERCIALIZADORA RSF SA DE CV</t>
  </si>
  <si>
    <t>*07/07/2023 - 07/09/2023 *28/06/2023 - 10/11/2023 *03/11/2023 - 30/11/2023</t>
  </si>
  <si>
    <t>2 Motocicletas                                                                                                             2 Vehículos                                                                                                                11 Licencia</t>
  </si>
  <si>
    <t>Av. Insurgentes s/n Esq. Bélice Col. Caminera, C.P. 77015, Latitud 18°31'12.4''N, Longitud 88°17,25''W</t>
  </si>
  <si>
    <t>*SSP/AD/ADQ/FASP-011/2023 *SSP/AD/ADQ/FAPS-009/2023 *SSP/AD/ADQ/FASP-003/2023 *SSP/IR/ADQ/FASP-008/2023 *SSP/IR/ADQ/FASP-003/2023 *SSP/IR/ADQ/FASP-004/2023 *SSP/AD/ADQ/FASP-005/2023</t>
  </si>
  <si>
    <t>*ALBA ESTHER AGUILAR MANAZANERO *CLIMER MULTISERVICIOS SA DE CV              *INEMED SA DE CV  *MILLENIUM MOTORS SA DE CV *LUMINET WAN SA DE CV            *AKTUELLE SA DE CV</t>
  </si>
  <si>
    <t>*06/07/2023 - 06/09/2023  *30/06/2023 - 31/08/2023 *26/06/2023 - 31/12/2023 *28/06/2023 - 10/11/2023 *24/06/2023 - 07/08/2023 *24/06/2023 - 24/08/2023 *30/06/2023 - 13/08/2023</t>
  </si>
  <si>
    <t xml:space="preserve">8 Computadora de Escritorio                                                                   7 Aire acondicionado                                                                             1 Refrigerador                                                                                                                          1 Unidad Dental                                                                                             1 Camioneta                                                                                2 Vehiculos                                                                                                              1 Equipo de rayos X                                                                                                                15 Terminal Digtal Portatil                                                     25 Reflector de Luz </t>
  </si>
  <si>
    <t>Carretera Chetumal-Bacalar Km. 3.5, Col. Santa Isabel ( Chetumal), C.P. 77041 , Latitud 18°30'19.8''N, Longitud 88°20'14''W</t>
  </si>
  <si>
    <t>*SSP/AD/ADQ/FASP-009/2023 *SSP/AD/ADQ/FASP-003/2023</t>
  </si>
  <si>
    <t xml:space="preserve">*CLIMER MULTISERVICIOS SA DE CV            *INEMED SA DE CV </t>
  </si>
  <si>
    <t>*30/06/2023 - 31/08/2023 *26/06/2023 - 31/12/2023</t>
  </si>
  <si>
    <t xml:space="preserve">3 Aires acondicionados                                                                                   2 Lavadoras </t>
  </si>
  <si>
    <t xml:space="preserve">Carretera Chetumal-Bacalar Km. 3.5, Col. Santa Isabel  (Chetumal) , C.P. 77041 , Latitud 18°29'58.3''N, Longitud 88°20'12''W        </t>
  </si>
  <si>
    <t>Secretaria de Seguridad Pública - Subsecretaría de los Centros de Control, Comando, Cómputo y Comunicación C4 y C5</t>
  </si>
  <si>
    <t>SSP/IR/ADQ/FASP-001/2023</t>
  </si>
  <si>
    <t>AKTUELLE SA DE CV</t>
  </si>
  <si>
    <t>24/06/2023 - 24/08/2023</t>
  </si>
  <si>
    <t>1 Licencia</t>
  </si>
  <si>
    <t>Carr. Chetumal - Bacalar, Km 12.5, Col. Industrial, C.P. 77049, Latitud 18°31'13.6''N, Longitud 88°24'28''W</t>
  </si>
  <si>
    <t>SSP/AD/ADQ/FAPS-009/2023</t>
  </si>
  <si>
    <t>CLIMER MULTISERVICIOS SA DE CV</t>
  </si>
  <si>
    <t>30/06/2023 - 31/08/2023</t>
  </si>
  <si>
    <t>1 Aire acondicionado</t>
  </si>
  <si>
    <t>*SSP/AD/ADQ/FASP-011/2023 *SSP/AD/ADQ/FASP-001/2023 *SSP/IR/ADQ/FAPS-005/2023 *SSP/IR/ADQ/FASP-006/2023</t>
  </si>
  <si>
    <t xml:space="preserve">*ALBA ESTHER AGUILAR MANAZANERO *AKTUELLE SA DE CV               *LUMINET WAN SA DE CV *         *AKTUELLE SA DE CV    </t>
  </si>
  <si>
    <t>*06/07/2023 - 06/09/2023 *26/06/2023 - 25/08/2023 *28/06/2023 - 31/12/2023 *28/06/2023 - 31/12/2023</t>
  </si>
  <si>
    <t xml:space="preserve">                                                                                                                              4 Computadoras de escritorio                                                               7 Sistema de Seguridad para sitio de repetición                                                          5 Equipos de enlaces de microondas e inalambricos 7GHZ                                                                                                    31 Terminal portatil                                                                    120 Baterias para terminal portatil                                                                     2 Plantas de emergencia                                                                        1 Transformador                                                                                                                            4 UPS</t>
  </si>
  <si>
    <t>*SSP/ADQ/FASP-006/2023 *SSP/IR/ADQ/FASP-002/2023 *SSP/AD/ADQ/FASP-007/2023 *SSP/IR/ADQ/FASP-001/2023</t>
  </si>
  <si>
    <t>*AKTUELLE SA DE CV                 *AKTUELLE SA DE CV *COMERCIALIZADORA SRF SA DE CV *AKTUELLE SA DE CV</t>
  </si>
  <si>
    <t>*30/06/2023 - 25/08/2023 *24/06/2023 - 24/08/2023 *30/06/2023 - 28/08/2023 *24/06/2023 - 24/08/2023</t>
  </si>
  <si>
    <t>11 Dispositivo de Portección y antirobo para antenas lectores RFID y camaras LPR                                                                      1 Antena Lectora RFID Direccional                                            2 Software                                                                                                  11 Licencias</t>
  </si>
  <si>
    <t>Av. Insurgentes S/N Esq. Belice, Col. Caminera C. P. 77015, Latitud 18°31'12.4''N, Longitud 88°17,25''W</t>
  </si>
  <si>
    <t>2023-12</t>
  </si>
  <si>
    <t>2023-13</t>
  </si>
  <si>
    <t>2023-14</t>
  </si>
  <si>
    <t>2023-15</t>
  </si>
  <si>
    <t>2023-16</t>
  </si>
  <si>
    <t>07/08/2023 al 31/12/2023</t>
  </si>
  <si>
    <t>TMP_ROO230402337770</t>
  </si>
  <si>
    <t>*SSP/AD/ADQ/FASP-0Y17+P17:AD21P17:AD22P17:AD23Y17P17+P17:AC24</t>
  </si>
  <si>
    <t>2023-17</t>
  </si>
  <si>
    <t>2023-18</t>
  </si>
  <si>
    <t>2023-19</t>
  </si>
  <si>
    <t>LATITUD 18.520444
LONGITUD -88.407778</t>
  </si>
  <si>
    <t>LATITUD 18.520111
LONGITUD -88.290278</t>
  </si>
  <si>
    <t>LATITUD 18.499528
LONGITUD -88.336667</t>
  </si>
  <si>
    <t>Bases de datos del Sistema Nacional de Seguridad Pública - Adquisición de Bienes Muebles, Inmuebles e Intangibles</t>
  </si>
  <si>
    <t>Sistema Nacional de Atención de Llamadas de Emergencias y Denuncias Ciudadanas - Adquisición de Bienes Muebles, Inmuebles e Intangibles</t>
  </si>
  <si>
    <t>Red Nacional de Radiocomunicación - Adquisición de Bienes Muebles, Inmuebles e Intangibles</t>
  </si>
  <si>
    <t>Registro Público Vehicular - Adquisición de Bienes Muebles, Inmuebles e Intangibles</t>
  </si>
  <si>
    <t>TMP_ROO230402337857</t>
  </si>
  <si>
    <t>TMP_ROO230402337956</t>
  </si>
  <si>
    <t>TMP_ROO230402337969</t>
  </si>
  <si>
    <t>TMP_ROO230402337988</t>
  </si>
  <si>
    <t>TMP_ROO230402337997</t>
  </si>
  <si>
    <t>TMP_ROO230402338012</t>
  </si>
  <si>
    <t>TMP_ROO230402338020</t>
  </si>
  <si>
    <t>TMP_ROO230402338032</t>
  </si>
  <si>
    <t>Secretariado Ejecutivo del Sistema Estatal de Seguridad Pública</t>
  </si>
  <si>
    <t xml:space="preserve">Sistema Nacional de Información, bases de datos del SNSP; Equipamiento y tecnología para la seguridad </t>
  </si>
  <si>
    <t>Centro de Información de Quintana Roo Adscrito al Secretariado Ejecutivo del Sistema Estatal de Seguridad Pública.</t>
  </si>
  <si>
    <t>11/05/2023
31/12/2023</t>
  </si>
  <si>
    <t xml:space="preserve">66 Mamparas
100 Sillas
81 Computadoras de escritorio
2 Equipo de seguridad informática
71 Impresoras
2 Multifuncionales
76 Pantallas para pc
1 Servidor
113 Unidad de protección y respaldo (UPS)
26 Workstation
19 Aire acondicionado
1 Switch
1 Licencia
20 Escritorios
5 Ruteadores
1 CCTV
2 Videoproyectores
1 Videowall
4 Unidad de almacenamiento
</t>
  </si>
  <si>
    <t xml:space="preserve">1º de mayo, entre calles Tomas Aznar Barbachano </t>
  </si>
  <si>
    <t>s/n</t>
  </si>
  <si>
    <t xml:space="preserve">Proterritorio </t>
  </si>
  <si>
    <t xml:space="preserve">Fortalecimiento de las Instituciones de Seguridad Pública y Procuración de Justicia; Equipamiento y tecnología para la seguridad </t>
  </si>
  <si>
    <t>10/05/2023
31/12/2023</t>
  </si>
  <si>
    <t>122 Computadoras de escritorio
109 Monitores
1 Servidor
162 Cámaras de solapa
3 Cuatrimotos municipal
3 Motocicletas municipal
22 Vehículos municipales
10 Licencias</t>
  </si>
  <si>
    <t>Benito Juarez</t>
  </si>
  <si>
    <t xml:space="preserve">Av. Xcaret 
</t>
  </si>
  <si>
    <t>Mz. 8 Lt. 3</t>
  </si>
  <si>
    <t>Supermanzana 36</t>
  </si>
  <si>
    <t xml:space="preserve">Red Nacional de Radiocomunicación; Equipamiento y tecnología para la seguridad
</t>
  </si>
  <si>
    <t>25/09/2023
31/12/2023</t>
  </si>
  <si>
    <t>46 Antenas de transmisión y recepción
23 Terminales móviles
104 Terminales portátiles</t>
  </si>
  <si>
    <t>2023-20</t>
  </si>
  <si>
    <t>2023-21</t>
  </si>
  <si>
    <t>2023-22</t>
  </si>
  <si>
    <t>Fortalecimiento de las Instituciones de Seguridad Pública y Procuración de Justicia; Equipamiento y tecnología para la seguridad</t>
  </si>
  <si>
    <t>Red Nacional de Radiocomunicación; Equipamiento y tecnología para la seguridad</t>
  </si>
  <si>
    <t xml:space="preserve">Bases de datos del Sistema Nacional de Seguridad Pública; Equipamiento y tecnología para la seguridad </t>
  </si>
  <si>
    <t>TMP_ROO230402338103</t>
  </si>
  <si>
    <t>TMP_ROO230402338115</t>
  </si>
  <si>
    <t>TMP_ROO230402338125</t>
  </si>
  <si>
    <t xml:space="preserve">Equipamiento a la Dirección del Centro de Ejecución de Medidas para Adolescentes de la Secretaría de Seguridad Ciudadana del Estado de Quintana Roo - Dignificación y fortalecimiento de los Centros de Internamiento para Adolescentes </t>
  </si>
  <si>
    <t>Equipamiento a la Subsecretaría de Ejecución de Penas y Medidas de Seguridad de la Secretaría de Seguridad Pública del Estado de Quintana Roo - Dignificación y fortalecimiento de los Centros Penitenciarios</t>
  </si>
  <si>
    <t>Equipamiento a la Subsecretaría de Seguridad Pública del Estado de Quintana Roo - Fortalecimiento de las Instituciones de Seguridad Pública y Procuración de Justicia</t>
  </si>
  <si>
    <t>Equpamiento a la Dirección General  del Centro Estatal de Evaluación y Control de Confianza del Estado de Quintana Roo - Fortalecimiento de las Capacidades de Evaluación en Control de Confianza</t>
  </si>
  <si>
    <t>Equipamiento a la Comisión Ejecutiva de Atención a Víctimas del Estado de Q. ROO - Fortalecimiento al subprograma de Bases de Datos del Sistema Nacional de Seguridad Pública</t>
  </si>
  <si>
    <r>
      <t>Periodo:</t>
    </r>
    <r>
      <rPr>
        <b/>
        <u/>
        <sz val="10"/>
        <color theme="1"/>
        <rFont val="Arial Narrow"/>
        <family val="2"/>
      </rPr>
      <t xml:space="preserve"> Del 01 de enero del 2023 al 31 de marzo del 2024.</t>
    </r>
  </si>
  <si>
    <t>El incremento de recursos deriva del ejercicio de rendimientos financieros autorizados por el SESNSP, así mismo, se refleja un incremento en las metas establecidas.</t>
  </si>
  <si>
    <t>Información proporcionada por los usuarios ejecutores del recurso FASP 2023, los cuales se reportan es este apatado; Centro Estatal de Información del Secretariado Ejecutivo del Sistema Estatal de Seguridad Pública, Fiscalía General del Estado, Secretaría de Seguridad Pública, Comisión Ejecutiva de Atención a Víctimas del Estado de Quintana Roo y Poder Judicial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</si>
</sst>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48">
    <font>
      <sz val="10"/>
      <name val="Adobe Caslon Pro"/>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dobe Caslon Pro"/>
    </font>
    <font>
      <sz val="10"/>
      <name val="Adobe Caslon Pro"/>
      <family val="1"/>
    </font>
    <font>
      <b/>
      <sz val="10"/>
      <name val="Arial Narrow"/>
      <family val="2"/>
    </font>
    <font>
      <sz val="10"/>
      <name val="Arial"/>
      <family val="2"/>
    </font>
    <font>
      <b/>
      <sz val="10"/>
      <name val="Arial"/>
      <family val="2"/>
    </font>
    <font>
      <sz val="8"/>
      <name val="Adobe Caslon Pro"/>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0"/>
      <name val="Adobe Caslon Pro"/>
    </font>
    <font>
      <b/>
      <sz val="10"/>
      <color theme="1"/>
      <name val="Arial Narrow"/>
      <family val="2"/>
    </font>
    <font>
      <b/>
      <u/>
      <sz val="10"/>
      <color theme="1"/>
      <name val="Arial Narrow"/>
      <family val="2"/>
    </font>
    <font>
      <sz val="10"/>
      <name val="Arial Narrow"/>
      <family val="2"/>
    </font>
    <font>
      <b/>
      <sz val="9.5"/>
      <color theme="1"/>
      <name val="Calibri"/>
      <family val="2"/>
      <scheme val="minor"/>
    </font>
    <font>
      <sz val="9.5"/>
      <color theme="1"/>
      <name val="Calibri"/>
      <family val="2"/>
      <scheme val="minor"/>
    </font>
    <font>
      <b/>
      <sz val="9"/>
      <name val="Adobe Caslon Pro"/>
    </font>
    <font>
      <sz val="9.5"/>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11"/>
      <name val="Calibri"/>
      <family val="2"/>
    </font>
    <font>
      <sz val="10"/>
      <color rgb="FFFF0000"/>
      <name val="Adobe Caslon Pro"/>
    </font>
    <font>
      <sz val="12"/>
      <color theme="1"/>
      <name val="Montserrat Medium"/>
      <family val="3"/>
    </font>
    <font>
      <sz val="10"/>
      <color theme="1"/>
      <name val="Montserrat Medium"/>
      <family val="3"/>
    </font>
    <font>
      <sz val="8"/>
      <color theme="1"/>
      <name val="Montserrat Medium"/>
      <family val="3"/>
    </font>
    <font>
      <sz val="12"/>
      <name val="Montserrat Medium"/>
      <family val="3"/>
    </font>
    <font>
      <sz val="16"/>
      <color theme="1"/>
      <name val="Calibri"/>
      <family val="2"/>
      <scheme val="minor"/>
    </font>
    <font>
      <b/>
      <sz val="18"/>
      <color theme="1"/>
      <name val="Calibri"/>
      <family val="2"/>
      <scheme val="minor"/>
    </font>
    <font>
      <sz val="18"/>
      <color theme="1"/>
      <name val="Calibri"/>
      <family val="2"/>
      <scheme val="minor"/>
    </font>
    <font>
      <sz val="18"/>
      <name val="Calibri"/>
      <family val="2"/>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3" applyNumberFormat="0" applyAlignment="0" applyProtection="0"/>
    <xf numFmtId="0" fontId="14" fillId="21" borderId="4" applyNumberFormat="0" applyAlignment="0" applyProtection="0"/>
    <xf numFmtId="0" fontId="15" fillId="0" borderId="5" applyNumberFormat="0" applyFill="0" applyAlignment="0" applyProtection="0"/>
    <xf numFmtId="0" fontId="16" fillId="0" borderId="0" applyNumberFormat="0" applyFill="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7" fillId="28" borderId="3" applyNumberFormat="0" applyAlignment="0" applyProtection="0"/>
    <xf numFmtId="0" fontId="18" fillId="29" borderId="0" applyNumberFormat="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9" fillId="30" borderId="0" applyNumberFormat="0" applyBorder="0" applyAlignment="0" applyProtection="0"/>
    <xf numFmtId="0" fontId="6" fillId="0" borderId="0"/>
    <xf numFmtId="0" fontId="5" fillId="0" borderId="0"/>
    <xf numFmtId="0" fontId="11" fillId="31" borderId="6" applyNumberFormat="0" applyFont="0" applyAlignment="0" applyProtection="0"/>
    <xf numFmtId="0" fontId="20" fillId="20"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16" fillId="0" borderId="9" applyNumberFormat="0" applyFill="0" applyAlignment="0" applyProtection="0"/>
    <xf numFmtId="0" fontId="25" fillId="0" borderId="10" applyNumberFormat="0" applyFill="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5"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31" borderId="6" applyNumberFormat="0" applyFont="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4" fontId="5"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cellStyleXfs>
  <cellXfs count="238">
    <xf numFmtId="0" fontId="0" fillId="0" borderId="0" xfId="0"/>
    <xf numFmtId="0" fontId="0" fillId="32" borderId="0" xfId="0" applyFill="1"/>
    <xf numFmtId="2" fontId="0" fillId="32" borderId="0" xfId="0" applyNumberFormat="1" applyFill="1"/>
    <xf numFmtId="0" fontId="0" fillId="32" borderId="0" xfId="0" applyFill="1" applyAlignment="1">
      <alignment horizontal="center" vertical="center"/>
    </xf>
    <xf numFmtId="0" fontId="8" fillId="32" borderId="0" xfId="0" applyFont="1" applyFill="1" applyAlignment="1">
      <alignment horizontal="center" vertical="center"/>
    </xf>
    <xf numFmtId="0" fontId="0" fillId="32" borderId="0" xfId="0" applyFill="1" applyAlignment="1">
      <alignment vertical="center"/>
    </xf>
    <xf numFmtId="0" fontId="26" fillId="32" borderId="0" xfId="0" applyFont="1" applyFill="1" applyAlignment="1">
      <alignment horizontal="center" vertical="center"/>
    </xf>
    <xf numFmtId="0" fontId="27" fillId="0" borderId="0" xfId="0" applyFont="1" applyAlignment="1">
      <alignment horizontal="center" vertical="center" wrapText="1"/>
    </xf>
    <xf numFmtId="0" fontId="7" fillId="37" borderId="1" xfId="0" applyFont="1" applyFill="1" applyBorder="1" applyAlignment="1">
      <alignment horizontal="center" vertical="center"/>
    </xf>
    <xf numFmtId="0" fontId="0" fillId="0" borderId="0" xfId="0" applyAlignment="1">
      <alignment horizontal="center" vertical="center"/>
    </xf>
    <xf numFmtId="0" fontId="0" fillId="0" borderId="11" xfId="0" applyBorder="1" applyAlignment="1">
      <alignment vertical="center"/>
    </xf>
    <xf numFmtId="0" fontId="8" fillId="0" borderId="0" xfId="0" applyFont="1" applyAlignment="1">
      <alignment horizontal="center" vertical="center"/>
    </xf>
    <xf numFmtId="0" fontId="0" fillId="0" borderId="0" xfId="0" applyAlignment="1">
      <alignment vertical="center"/>
    </xf>
    <xf numFmtId="2" fontId="0" fillId="0" borderId="0" xfId="0" applyNumberFormat="1"/>
    <xf numFmtId="0" fontId="30" fillId="0" borderId="1" xfId="45" applyFont="1" applyBorder="1" applyAlignment="1">
      <alignment horizontal="center" vertical="center" wrapText="1"/>
    </xf>
    <xf numFmtId="44" fontId="30" fillId="0" borderId="1" xfId="46" applyFont="1" applyFill="1" applyBorder="1" applyAlignment="1">
      <alignment horizontal="center" vertical="center" wrapText="1"/>
    </xf>
    <xf numFmtId="14" fontId="30" fillId="0" borderId="1" xfId="45" applyNumberFormat="1" applyFont="1" applyBorder="1" applyAlignment="1">
      <alignment horizontal="center" vertical="center" wrapText="1"/>
    </xf>
    <xf numFmtId="43" fontId="30" fillId="0" borderId="1" xfId="47" applyFont="1" applyFill="1" applyBorder="1" applyAlignment="1">
      <alignment horizontal="center" vertical="center" wrapText="1"/>
    </xf>
    <xf numFmtId="0" fontId="30" fillId="0" borderId="0" xfId="45" applyFont="1" applyAlignment="1">
      <alignment horizontal="center" vertical="center" wrapText="1"/>
    </xf>
    <xf numFmtId="0" fontId="31" fillId="0" borderId="12" xfId="45" applyFont="1" applyBorder="1" applyAlignment="1">
      <alignment horizontal="left" vertical="center" wrapText="1"/>
    </xf>
    <xf numFmtId="0" fontId="32" fillId="0" borderId="12" xfId="48" applyFont="1" applyBorder="1" applyAlignment="1">
      <alignment horizontal="center" vertical="center" wrapText="1"/>
    </xf>
    <xf numFmtId="44" fontId="31" fillId="0" borderId="12" xfId="46" applyFont="1" applyFill="1" applyBorder="1" applyAlignment="1">
      <alignment horizontal="left" vertical="center" wrapText="1"/>
    </xf>
    <xf numFmtId="14" fontId="31" fillId="0" borderId="12" xfId="45" applyNumberFormat="1" applyFont="1" applyBorder="1" applyAlignment="1">
      <alignment horizontal="left" vertical="center" wrapText="1"/>
    </xf>
    <xf numFmtId="43" fontId="31" fillId="0" borderId="12" xfId="47" applyFont="1" applyFill="1" applyBorder="1" applyAlignment="1">
      <alignment horizontal="left" vertical="center" wrapText="1"/>
    </xf>
    <xf numFmtId="0" fontId="31" fillId="0" borderId="0" xfId="45" applyFont="1" applyAlignment="1">
      <alignment horizontal="left" vertical="center" wrapText="1"/>
    </xf>
    <xf numFmtId="0" fontId="31" fillId="0" borderId="13" xfId="45" applyFont="1" applyBorder="1" applyAlignment="1">
      <alignment horizontal="left" vertical="center" wrapText="1"/>
    </xf>
    <xf numFmtId="0" fontId="32" fillId="0" borderId="13" xfId="48" applyFont="1" applyBorder="1" applyAlignment="1">
      <alignment horizontal="center" vertical="center" wrapText="1"/>
    </xf>
    <xf numFmtId="44" fontId="31" fillId="0" borderId="13" xfId="46" applyFont="1" applyFill="1" applyBorder="1" applyAlignment="1">
      <alignment horizontal="left" vertical="center" wrapText="1"/>
    </xf>
    <xf numFmtId="14" fontId="31" fillId="0" borderId="13" xfId="45" applyNumberFormat="1" applyFont="1" applyBorder="1" applyAlignment="1">
      <alignment horizontal="left" vertical="center" wrapText="1"/>
    </xf>
    <xf numFmtId="43" fontId="31" fillId="0" borderId="13" xfId="47" applyFont="1" applyFill="1" applyBorder="1" applyAlignment="1">
      <alignment horizontal="left" vertical="center" wrapText="1"/>
    </xf>
    <xf numFmtId="0" fontId="31" fillId="0" borderId="13" xfId="45" applyFont="1" applyBorder="1" applyAlignment="1">
      <alignment horizontal="left" vertical="center"/>
    </xf>
    <xf numFmtId="44" fontId="31" fillId="0" borderId="13" xfId="46" applyFont="1" applyFill="1" applyBorder="1" applyAlignment="1">
      <alignment horizontal="left" vertical="center"/>
    </xf>
    <xf numFmtId="43" fontId="31" fillId="0" borderId="13" xfId="47" applyFont="1" applyFill="1" applyBorder="1" applyAlignment="1">
      <alignment horizontal="left" vertical="center"/>
    </xf>
    <xf numFmtId="0" fontId="31" fillId="0" borderId="0" xfId="45" applyFont="1" applyAlignment="1">
      <alignment horizontal="left" vertical="center"/>
    </xf>
    <xf numFmtId="0" fontId="31" fillId="0" borderId="0" xfId="45" applyFont="1" applyAlignment="1">
      <alignment horizontal="center" vertical="center" wrapText="1"/>
    </xf>
    <xf numFmtId="44" fontId="31" fillId="0" borderId="0" xfId="46" applyFont="1" applyFill="1" applyAlignment="1">
      <alignment horizontal="center" vertical="center" wrapText="1"/>
    </xf>
    <xf numFmtId="14" fontId="31" fillId="0" borderId="0" xfId="45" applyNumberFormat="1" applyFont="1" applyAlignment="1">
      <alignment horizontal="center" vertical="center" wrapText="1"/>
    </xf>
    <xf numFmtId="43" fontId="31" fillId="0" borderId="0" xfId="47" applyFont="1" applyFill="1" applyAlignment="1">
      <alignment horizontal="center" vertical="center" wrapText="1"/>
    </xf>
    <xf numFmtId="43" fontId="7" fillId="0" borderId="1" xfId="31" applyFont="1" applyFill="1" applyBorder="1" applyAlignment="1">
      <alignment horizontal="center" vertical="center" wrapText="1"/>
    </xf>
    <xf numFmtId="10" fontId="7" fillId="0" borderId="1" xfId="44" applyNumberFormat="1" applyFont="1" applyFill="1" applyBorder="1" applyAlignment="1">
      <alignment horizontal="center" vertical="center" wrapText="1"/>
    </xf>
    <xf numFmtId="0" fontId="26" fillId="0" borderId="0" xfId="0" applyFont="1" applyAlignment="1">
      <alignment horizontal="center" vertical="center"/>
    </xf>
    <xf numFmtId="43" fontId="27" fillId="0" borderId="0" xfId="31" applyFont="1" applyAlignment="1">
      <alignment horizontal="center" vertical="center" wrapText="1"/>
    </xf>
    <xf numFmtId="0" fontId="31" fillId="0" borderId="0" xfId="0" applyFont="1" applyAlignment="1">
      <alignment horizontal="center" vertical="center" wrapText="1"/>
    </xf>
    <xf numFmtId="0" fontId="30" fillId="0" borderId="1" xfId="49" applyFont="1" applyBorder="1" applyAlignment="1">
      <alignment horizontal="center" vertical="center" wrapText="1"/>
    </xf>
    <xf numFmtId="44" fontId="30" fillId="0" borderId="1" xfId="50" applyFont="1" applyFill="1" applyBorder="1" applyAlignment="1">
      <alignment horizontal="center" vertical="center" wrapText="1"/>
    </xf>
    <xf numFmtId="14" fontId="30" fillId="0" borderId="1" xfId="49" applyNumberFormat="1" applyFont="1" applyBorder="1" applyAlignment="1">
      <alignment horizontal="center" vertical="center" wrapText="1"/>
    </xf>
    <xf numFmtId="43" fontId="30" fillId="0" borderId="1" xfId="51" applyFont="1" applyFill="1" applyBorder="1" applyAlignment="1">
      <alignment horizontal="center" vertical="center" wrapText="1"/>
    </xf>
    <xf numFmtId="0" fontId="30" fillId="0" borderId="0" xfId="49" applyFont="1" applyAlignment="1">
      <alignment horizontal="center" vertical="center" wrapText="1"/>
    </xf>
    <xf numFmtId="0" fontId="31" fillId="0" borderId="12" xfId="0" applyFont="1" applyBorder="1" applyAlignment="1">
      <alignment horizontal="center" vertical="center" wrapText="1"/>
    </xf>
    <xf numFmtId="0" fontId="31" fillId="0" borderId="0" xfId="49" applyFont="1" applyAlignment="1">
      <alignment horizontal="left" vertical="center" wrapText="1"/>
    </xf>
    <xf numFmtId="0" fontId="31" fillId="0" borderId="0" xfId="49" applyFont="1" applyAlignment="1">
      <alignment horizontal="center" vertical="center" wrapText="1"/>
    </xf>
    <xf numFmtId="44" fontId="31" fillId="0" borderId="0" xfId="50" applyFont="1" applyFill="1" applyAlignment="1">
      <alignment horizontal="center" vertical="center" wrapText="1"/>
    </xf>
    <xf numFmtId="14" fontId="31" fillId="0" borderId="0" xfId="49" applyNumberFormat="1" applyFont="1" applyAlignment="1">
      <alignment horizontal="center" vertical="center" wrapText="1"/>
    </xf>
    <xf numFmtId="43" fontId="31" fillId="0" borderId="0" xfId="51" applyFont="1" applyFill="1" applyAlignment="1">
      <alignment horizontal="center" vertical="center" wrapText="1"/>
    </xf>
    <xf numFmtId="0" fontId="9" fillId="0" borderId="11" xfId="34" applyFont="1" applyBorder="1" applyAlignment="1">
      <alignment horizontal="center" vertical="center" wrapText="1"/>
    </xf>
    <xf numFmtId="2" fontId="9" fillId="0" borderId="11" xfId="34" applyNumberFormat="1" applyFont="1" applyBorder="1" applyAlignment="1">
      <alignment horizontal="center" vertical="center" wrapText="1"/>
    </xf>
    <xf numFmtId="0" fontId="0" fillId="0" borderId="11" xfId="0" applyBorder="1" applyAlignment="1">
      <alignment horizontal="center" vertical="center"/>
    </xf>
    <xf numFmtId="0" fontId="31" fillId="0" borderId="19" xfId="49" applyFont="1" applyBorder="1" applyAlignment="1">
      <alignment horizontal="left" vertical="center" wrapText="1"/>
    </xf>
    <xf numFmtId="0" fontId="31" fillId="0" borderId="18" xfId="0" applyFont="1" applyBorder="1" applyAlignment="1">
      <alignment horizontal="center" vertical="center" wrapText="1"/>
    </xf>
    <xf numFmtId="0" fontId="7" fillId="37" borderId="1" xfId="34" applyFont="1" applyFill="1" applyBorder="1" applyAlignment="1">
      <alignment horizontal="center" vertical="center" wrapText="1"/>
    </xf>
    <xf numFmtId="0" fontId="7" fillId="33" borderId="1" xfId="34" applyFont="1" applyFill="1" applyBorder="1" applyAlignment="1">
      <alignment horizontal="center" vertical="center" wrapText="1"/>
    </xf>
    <xf numFmtId="0" fontId="7" fillId="36" borderId="1" xfId="34" applyFont="1" applyFill="1" applyBorder="1" applyAlignment="1">
      <alignment horizontal="center" vertical="center" wrapText="1"/>
    </xf>
    <xf numFmtId="2" fontId="7" fillId="36" borderId="1" xfId="34" applyNumberFormat="1" applyFont="1" applyFill="1" applyBorder="1" applyAlignment="1">
      <alignment horizontal="center" vertical="center" wrapText="1"/>
    </xf>
    <xf numFmtId="0" fontId="34" fillId="0" borderId="0" xfId="71" applyFont="1" applyAlignment="1">
      <alignment vertical="center" wrapText="1"/>
    </xf>
    <xf numFmtId="0" fontId="31" fillId="0" borderId="0" xfId="71" applyFont="1" applyAlignment="1">
      <alignment horizontal="center" vertical="center" wrapText="1"/>
    </xf>
    <xf numFmtId="0" fontId="35" fillId="0" borderId="0" xfId="71" applyFont="1" applyAlignment="1">
      <alignment horizontal="center" vertical="center" wrapText="1"/>
    </xf>
    <xf numFmtId="0" fontId="35" fillId="0" borderId="0" xfId="71" applyFont="1" applyAlignment="1">
      <alignment vertical="center" wrapText="1"/>
    </xf>
    <xf numFmtId="0" fontId="36" fillId="0" borderId="0" xfId="71" applyFont="1" applyAlignment="1">
      <alignment vertical="center" wrapText="1"/>
    </xf>
    <xf numFmtId="0" fontId="30" fillId="0" borderId="0" xfId="71" applyFont="1" applyAlignment="1">
      <alignment horizontal="center" vertical="center" wrapText="1"/>
    </xf>
    <xf numFmtId="0" fontId="30" fillId="0" borderId="0" xfId="71" applyFont="1" applyAlignment="1">
      <alignment horizontal="left" vertical="center" wrapText="1"/>
    </xf>
    <xf numFmtId="44" fontId="30" fillId="0" borderId="0" xfId="72" applyFont="1" applyFill="1" applyAlignment="1">
      <alignment horizontal="center" vertical="center" wrapText="1"/>
    </xf>
    <xf numFmtId="14" fontId="30" fillId="0" borderId="0" xfId="71" applyNumberFormat="1" applyFont="1" applyAlignment="1">
      <alignment horizontal="center" vertical="center" wrapText="1"/>
    </xf>
    <xf numFmtId="43" fontId="30" fillId="0" borderId="0" xfId="73" applyFont="1" applyFill="1" applyAlignment="1">
      <alignment horizontal="center" vertical="center" wrapText="1"/>
    </xf>
    <xf numFmtId="0" fontId="30" fillId="0" borderId="1" xfId="71" applyFont="1" applyBorder="1" applyAlignment="1">
      <alignment horizontal="center" vertical="center" wrapText="1"/>
    </xf>
    <xf numFmtId="44" fontId="30" fillId="0" borderId="1" xfId="72" applyFont="1" applyFill="1" applyBorder="1" applyAlignment="1">
      <alignment horizontal="center" vertical="center" wrapText="1"/>
    </xf>
    <xf numFmtId="14" fontId="30" fillId="0" borderId="1" xfId="71" applyNumberFormat="1" applyFont="1" applyBorder="1" applyAlignment="1">
      <alignment horizontal="center" vertical="center" wrapText="1"/>
    </xf>
    <xf numFmtId="43" fontId="30" fillId="0" borderId="1" xfId="73" applyFont="1" applyFill="1" applyBorder="1" applyAlignment="1">
      <alignment horizontal="center" vertical="center" wrapText="1"/>
    </xf>
    <xf numFmtId="0" fontId="31" fillId="32" borderId="19" xfId="71" applyFont="1" applyFill="1" applyBorder="1" applyAlignment="1">
      <alignment horizontal="left" vertical="center" wrapText="1"/>
    </xf>
    <xf numFmtId="0" fontId="31" fillId="32" borderId="18" xfId="71" applyFont="1" applyFill="1" applyBorder="1" applyAlignment="1">
      <alignment horizontal="center" vertical="center" wrapText="1"/>
    </xf>
    <xf numFmtId="0" fontId="31" fillId="32" borderId="20" xfId="71" applyFont="1" applyFill="1" applyBorder="1" applyAlignment="1">
      <alignment horizontal="left" vertical="center" wrapText="1"/>
    </xf>
    <xf numFmtId="0" fontId="31" fillId="32" borderId="1" xfId="71" applyFont="1" applyFill="1" applyBorder="1" applyAlignment="1">
      <alignment horizontal="center" vertical="center" wrapText="1"/>
    </xf>
    <xf numFmtId="44" fontId="31" fillId="32" borderId="1" xfId="72" applyFont="1" applyFill="1" applyBorder="1" applyAlignment="1">
      <alignment horizontal="center" vertical="center" wrapText="1"/>
    </xf>
    <xf numFmtId="14" fontId="31" fillId="32" borderId="1" xfId="71" applyNumberFormat="1" applyFont="1" applyFill="1" applyBorder="1" applyAlignment="1">
      <alignment horizontal="center" vertical="center" wrapText="1"/>
    </xf>
    <xf numFmtId="43" fontId="31" fillId="32" borderId="1" xfId="73" applyFont="1" applyFill="1" applyBorder="1" applyAlignment="1">
      <alignment horizontal="center" vertical="center" wrapText="1"/>
    </xf>
    <xf numFmtId="0" fontId="30" fillId="32" borderId="0" xfId="71" applyFont="1" applyFill="1" applyAlignment="1">
      <alignment horizontal="center" vertical="center" wrapText="1"/>
    </xf>
    <xf numFmtId="0" fontId="31" fillId="32" borderId="1" xfId="71" applyFont="1" applyFill="1" applyBorder="1" applyAlignment="1">
      <alignment horizontal="left" vertical="center" wrapText="1"/>
    </xf>
    <xf numFmtId="44" fontId="31" fillId="32" borderId="1" xfId="72" applyFont="1" applyFill="1" applyBorder="1" applyAlignment="1">
      <alignment horizontal="left" vertical="center" wrapText="1"/>
    </xf>
    <xf numFmtId="14" fontId="31" fillId="32" borderId="1" xfId="71" applyNumberFormat="1" applyFont="1" applyFill="1" applyBorder="1" applyAlignment="1">
      <alignment horizontal="left" vertical="center" wrapText="1"/>
    </xf>
    <xf numFmtId="43" fontId="33" fillId="32" borderId="1" xfId="73" applyFont="1" applyFill="1" applyBorder="1" applyAlignment="1">
      <alignment horizontal="center" vertical="center" wrapText="1"/>
    </xf>
    <xf numFmtId="0" fontId="31" fillId="32" borderId="12" xfId="71" applyFont="1" applyFill="1" applyBorder="1" applyAlignment="1">
      <alignment horizontal="left" vertical="center" wrapText="1"/>
    </xf>
    <xf numFmtId="0" fontId="31" fillId="32" borderId="12" xfId="71" applyFont="1" applyFill="1" applyBorder="1" applyAlignment="1">
      <alignment horizontal="center" vertical="center" wrapText="1"/>
    </xf>
    <xf numFmtId="44" fontId="31" fillId="32" borderId="12" xfId="72" applyFont="1" applyFill="1" applyBorder="1" applyAlignment="1">
      <alignment horizontal="center" vertical="center" wrapText="1"/>
    </xf>
    <xf numFmtId="44" fontId="31" fillId="32" borderId="12" xfId="72" applyFont="1" applyFill="1" applyBorder="1" applyAlignment="1">
      <alignment horizontal="left" vertical="center" wrapText="1"/>
    </xf>
    <xf numFmtId="14" fontId="31" fillId="32" borderId="12" xfId="71" applyNumberFormat="1" applyFont="1" applyFill="1" applyBorder="1" applyAlignment="1">
      <alignment horizontal="left" vertical="center" wrapText="1"/>
    </xf>
    <xf numFmtId="43" fontId="33" fillId="32" borderId="12" xfId="73" applyFont="1" applyFill="1" applyBorder="1" applyAlignment="1">
      <alignment horizontal="center" vertical="center" wrapText="1"/>
    </xf>
    <xf numFmtId="0" fontId="31" fillId="32" borderId="13" xfId="71" applyFont="1" applyFill="1" applyBorder="1" applyAlignment="1">
      <alignment horizontal="left" vertical="center" wrapText="1"/>
    </xf>
    <xf numFmtId="43" fontId="33" fillId="32" borderId="12" xfId="73" applyFont="1" applyFill="1" applyBorder="1" applyAlignment="1">
      <alignment horizontal="left" vertical="center" wrapText="1"/>
    </xf>
    <xf numFmtId="0" fontId="31" fillId="0" borderId="12" xfId="71" applyFont="1" applyBorder="1" applyAlignment="1">
      <alignment horizontal="left" vertical="center" wrapText="1"/>
    </xf>
    <xf numFmtId="0" fontId="33" fillId="32" borderId="12" xfId="71" applyFont="1" applyFill="1" applyBorder="1" applyAlignment="1">
      <alignment horizontal="center" vertical="center" wrapText="1"/>
    </xf>
    <xf numFmtId="0" fontId="33" fillId="32" borderId="13" xfId="71" applyFont="1" applyFill="1" applyBorder="1" applyAlignment="1">
      <alignment horizontal="left" vertical="center" wrapText="1"/>
    </xf>
    <xf numFmtId="0" fontId="31" fillId="0" borderId="0" xfId="71" applyFont="1" applyAlignment="1">
      <alignment horizontal="left" vertical="center" wrapText="1"/>
    </xf>
    <xf numFmtId="44" fontId="31" fillId="0" borderId="0" xfId="72" applyFont="1" applyFill="1" applyAlignment="1">
      <alignment horizontal="center" vertical="center" wrapText="1"/>
    </xf>
    <xf numFmtId="14" fontId="31" fillId="0" borderId="0" xfId="71" applyNumberFormat="1" applyFont="1" applyAlignment="1">
      <alignment horizontal="center" vertical="center" wrapText="1"/>
    </xf>
    <xf numFmtId="43" fontId="31" fillId="0" borderId="0" xfId="73" applyFont="1" applyFill="1" applyAlignment="1">
      <alignment horizontal="center" vertical="center" wrapText="1"/>
    </xf>
    <xf numFmtId="44" fontId="35" fillId="0" borderId="0" xfId="72" applyFont="1" applyFill="1" applyAlignment="1">
      <alignment horizontal="center" vertical="center" wrapText="1"/>
    </xf>
    <xf numFmtId="0" fontId="35" fillId="0" borderId="0" xfId="71" applyFont="1" applyAlignment="1">
      <alignment horizontal="left" vertical="center" wrapText="1"/>
    </xf>
    <xf numFmtId="14" fontId="35" fillId="0" borderId="0" xfId="71" applyNumberFormat="1" applyFont="1" applyAlignment="1">
      <alignment horizontal="center" vertical="center" wrapText="1"/>
    </xf>
    <xf numFmtId="0" fontId="35" fillId="0" borderId="14" xfId="71" applyFont="1" applyBorder="1" applyAlignment="1">
      <alignment horizontal="left" vertical="center" wrapText="1"/>
    </xf>
    <xf numFmtId="0" fontId="35" fillId="0" borderId="14" xfId="71" applyFont="1" applyBorder="1" applyAlignment="1">
      <alignment horizontal="center" vertical="center" wrapText="1"/>
    </xf>
    <xf numFmtId="44" fontId="35" fillId="0" borderId="14" xfId="72" applyFont="1" applyFill="1" applyBorder="1" applyAlignment="1">
      <alignment horizontal="center" vertical="center" wrapText="1"/>
    </xf>
    <xf numFmtId="14" fontId="35" fillId="0" borderId="14" xfId="71" applyNumberFormat="1" applyFont="1" applyBorder="1" applyAlignment="1">
      <alignment horizontal="center" vertical="center" wrapText="1"/>
    </xf>
    <xf numFmtId="0" fontId="1" fillId="0" borderId="0" xfId="71" applyAlignment="1">
      <alignment horizontal="left" vertical="center" wrapText="1"/>
    </xf>
    <xf numFmtId="0" fontId="1" fillId="0" borderId="0" xfId="71" applyAlignment="1">
      <alignment horizontal="center" vertical="center" wrapText="1"/>
    </xf>
    <xf numFmtId="44" fontId="0" fillId="0" borderId="0" xfId="72" applyFont="1" applyFill="1" applyAlignment="1">
      <alignment horizontal="center" vertical="center" wrapText="1"/>
    </xf>
    <xf numFmtId="14" fontId="1" fillId="0" borderId="0" xfId="71" applyNumberFormat="1" applyAlignment="1">
      <alignment horizontal="center" vertical="center" wrapText="1"/>
    </xf>
    <xf numFmtId="0" fontId="31" fillId="34" borderId="0" xfId="49" applyFont="1" applyFill="1" applyAlignment="1">
      <alignment horizontal="center" vertical="center" wrapText="1"/>
    </xf>
    <xf numFmtId="0" fontId="38" fillId="0" borderId="0" xfId="0" applyFont="1" applyAlignment="1">
      <alignment vertical="center" wrapText="1"/>
    </xf>
    <xf numFmtId="43" fontId="31" fillId="0" borderId="0" xfId="49" applyNumberFormat="1" applyFont="1" applyAlignment="1">
      <alignment horizontal="center" vertical="center" wrapText="1"/>
    </xf>
    <xf numFmtId="0" fontId="31" fillId="34" borderId="19" xfId="49" applyFont="1" applyFill="1" applyBorder="1" applyAlignment="1">
      <alignment horizontal="left" vertical="center" wrapText="1"/>
    </xf>
    <xf numFmtId="0" fontId="0" fillId="0" borderId="0" xfId="0" applyAlignment="1">
      <alignment horizontal="left" vertical="center"/>
    </xf>
    <xf numFmtId="0" fontId="31" fillId="39" borderId="0" xfId="49" applyFont="1" applyFill="1" applyAlignment="1">
      <alignment horizontal="center" vertical="center" wrapText="1"/>
    </xf>
    <xf numFmtId="0" fontId="29" fillId="0" borderId="0" xfId="0" applyFont="1" applyAlignment="1">
      <alignment horizontal="center" vertical="center"/>
    </xf>
    <xf numFmtId="0" fontId="7" fillId="0" borderId="0" xfId="0" applyFont="1" applyAlignment="1">
      <alignment horizontal="center" vertical="center"/>
    </xf>
    <xf numFmtId="0" fontId="7" fillId="0" borderId="0" xfId="34" applyFont="1" applyAlignment="1">
      <alignment horizontal="left" vertical="center" wrapText="1"/>
    </xf>
    <xf numFmtId="0" fontId="7" fillId="0" borderId="0" xfId="34" applyFont="1" applyAlignment="1">
      <alignment horizontal="center" vertical="center" wrapText="1"/>
    </xf>
    <xf numFmtId="43" fontId="7" fillId="0" borderId="0" xfId="31" applyFont="1" applyFill="1" applyBorder="1" applyAlignment="1">
      <alignment horizontal="center" vertical="center" wrapText="1"/>
    </xf>
    <xf numFmtId="0" fontId="0" fillId="0" borderId="0" xfId="0" applyAlignment="1">
      <alignment horizontal="left" vertical="center" wrapText="1"/>
    </xf>
    <xf numFmtId="1" fontId="7" fillId="0" borderId="1" xfId="34" applyNumberFormat="1" applyFont="1" applyBorder="1" applyAlignment="1">
      <alignment horizontal="center" vertical="center" wrapText="1"/>
    </xf>
    <xf numFmtId="0" fontId="7" fillId="0" borderId="1" xfId="34" applyFont="1" applyBorder="1" applyAlignment="1">
      <alignment horizontal="center" vertical="center" wrapText="1"/>
    </xf>
    <xf numFmtId="0" fontId="31" fillId="40" borderId="0" xfId="49" applyFont="1" applyFill="1" applyAlignment="1">
      <alignment horizontal="center" vertical="center" wrapText="1"/>
    </xf>
    <xf numFmtId="0" fontId="40" fillId="40" borderId="1" xfId="35" applyFont="1" applyFill="1" applyBorder="1" applyAlignment="1">
      <alignment horizontal="left" vertical="center" wrapText="1"/>
    </xf>
    <xf numFmtId="0" fontId="40" fillId="40" borderId="1" xfId="35" applyFont="1" applyFill="1" applyBorder="1" applyAlignment="1">
      <alignment horizontal="center" vertical="center" wrapText="1"/>
    </xf>
    <xf numFmtId="0" fontId="31" fillId="40" borderId="0" xfId="49" applyFont="1" applyFill="1" applyAlignment="1">
      <alignment horizontal="left" vertical="center" wrapText="1"/>
    </xf>
    <xf numFmtId="44" fontId="40" fillId="40" borderId="1" xfId="46" applyFont="1" applyFill="1" applyBorder="1" applyAlignment="1">
      <alignment horizontal="left" vertical="center" wrapText="1"/>
    </xf>
    <xf numFmtId="3" fontId="40" fillId="40" borderId="1" xfId="35" applyNumberFormat="1" applyFont="1" applyFill="1" applyBorder="1" applyAlignment="1">
      <alignment horizontal="center" vertical="center" wrapText="1"/>
    </xf>
    <xf numFmtId="14" fontId="41" fillId="40" borderId="1" xfId="35" applyNumberFormat="1" applyFont="1" applyFill="1" applyBorder="1" applyAlignment="1">
      <alignment horizontal="left" vertical="center" wrapText="1"/>
    </xf>
    <xf numFmtId="0" fontId="41" fillId="40" borderId="1" xfId="35" applyFont="1" applyFill="1" applyBorder="1" applyAlignment="1">
      <alignment horizontal="left" vertical="center" wrapText="1"/>
    </xf>
    <xf numFmtId="49" fontId="41" fillId="40" borderId="1" xfId="35" applyNumberFormat="1" applyFont="1" applyFill="1" applyBorder="1" applyAlignment="1">
      <alignment horizontal="left" vertical="center" wrapText="1"/>
    </xf>
    <xf numFmtId="44" fontId="40" fillId="40" borderId="1" xfId="74" applyFont="1" applyFill="1" applyBorder="1" applyAlignment="1">
      <alignment horizontal="center" vertical="center" wrapText="1"/>
    </xf>
    <xf numFmtId="0" fontId="45" fillId="0" borderId="1" xfId="49" applyFont="1" applyBorder="1" applyAlignment="1">
      <alignment horizontal="center" vertical="center" wrapText="1"/>
    </xf>
    <xf numFmtId="0" fontId="46" fillId="0" borderId="0" xfId="49" applyFont="1" applyAlignment="1">
      <alignment horizontal="center" vertical="center" wrapText="1"/>
    </xf>
    <xf numFmtId="44" fontId="40" fillId="40" borderId="1" xfId="74" applyFont="1" applyFill="1" applyBorder="1" applyAlignment="1">
      <alignment horizontal="left" vertical="center" wrapText="1"/>
    </xf>
    <xf numFmtId="0" fontId="46" fillId="40" borderId="0" xfId="49" applyFont="1" applyFill="1" applyAlignment="1">
      <alignment horizontal="center" vertical="center" wrapText="1"/>
    </xf>
    <xf numFmtId="49" fontId="43" fillId="40" borderId="1" xfId="47" applyNumberFormat="1" applyFont="1" applyFill="1" applyBorder="1" applyAlignment="1">
      <alignment horizontal="center" vertical="center" wrapText="1"/>
    </xf>
    <xf numFmtId="0" fontId="31" fillId="0" borderId="1" xfId="45" applyFont="1" applyBorder="1" applyAlignment="1">
      <alignment horizontal="center" vertical="center" wrapText="1"/>
    </xf>
    <xf numFmtId="0" fontId="31" fillId="0" borderId="1" xfId="0" applyFont="1" applyBorder="1" applyAlignment="1">
      <alignment horizontal="center" vertical="center" wrapText="1"/>
    </xf>
    <xf numFmtId="44" fontId="31" fillId="32" borderId="1" xfId="46" applyFont="1" applyFill="1" applyBorder="1" applyAlignment="1">
      <alignment horizontal="center" vertical="center" wrapText="1"/>
    </xf>
    <xf numFmtId="3" fontId="0" fillId="0" borderId="1" xfId="0" applyNumberFormat="1" applyBorder="1" applyAlignment="1">
      <alignment horizontal="center" vertical="center"/>
    </xf>
    <xf numFmtId="0" fontId="31" fillId="0" borderId="21" xfId="0" applyFont="1" applyBorder="1" applyAlignment="1">
      <alignment horizontal="center" vertical="center" wrapText="1"/>
    </xf>
    <xf numFmtId="0" fontId="31" fillId="32" borderId="1" xfId="0" applyFont="1" applyFill="1" applyBorder="1" applyAlignment="1">
      <alignment horizontal="right" vertical="center" wrapText="1"/>
    </xf>
    <xf numFmtId="0" fontId="31" fillId="0" borderId="22" xfId="45" applyFont="1" applyBorder="1" applyAlignment="1">
      <alignment horizontal="left" wrapText="1"/>
    </xf>
    <xf numFmtId="0" fontId="31" fillId="0" borderId="1" xfId="0" applyFont="1" applyBorder="1" applyAlignment="1">
      <alignment horizontal="left" vertical="center" wrapText="1"/>
    </xf>
    <xf numFmtId="164" fontId="31" fillId="32" borderId="16" xfId="47" applyNumberFormat="1" applyFont="1" applyFill="1" applyBorder="1" applyAlignment="1">
      <alignment horizontal="right" vertical="center" wrapText="1"/>
    </xf>
    <xf numFmtId="0" fontId="31" fillId="32" borderId="1" xfId="0" applyFont="1" applyFill="1" applyBorder="1" applyAlignment="1">
      <alignment horizontal="left" vertical="center" wrapText="1"/>
    </xf>
    <xf numFmtId="0" fontId="31" fillId="32" borderId="1" xfId="0" applyFont="1" applyFill="1" applyBorder="1" applyAlignment="1">
      <alignment horizontal="center" vertical="center" wrapText="1"/>
    </xf>
    <xf numFmtId="164" fontId="31" fillId="32" borderId="1" xfId="47" applyNumberFormat="1" applyFont="1" applyFill="1" applyBorder="1" applyAlignment="1">
      <alignment horizontal="right" vertical="center" wrapText="1"/>
    </xf>
    <xf numFmtId="0" fontId="44" fillId="0" borderId="1" xfId="45" applyFont="1" applyBorder="1" applyAlignment="1">
      <alignment horizontal="center" vertical="center" wrapText="1"/>
    </xf>
    <xf numFmtId="0" fontId="44" fillId="32" borderId="1" xfId="45" applyFont="1" applyFill="1" applyBorder="1" applyAlignment="1">
      <alignment horizontal="center" vertical="center" wrapText="1"/>
    </xf>
    <xf numFmtId="1" fontId="7" fillId="0" borderId="0" xfId="34" applyNumberFormat="1" applyFont="1" applyAlignment="1">
      <alignment horizontal="center" vertical="center" wrapText="1"/>
    </xf>
    <xf numFmtId="10" fontId="7" fillId="0" borderId="0" xfId="44" applyNumberFormat="1" applyFont="1" applyFill="1" applyBorder="1" applyAlignment="1">
      <alignment horizontal="center" vertical="center" wrapText="1"/>
    </xf>
    <xf numFmtId="0" fontId="29" fillId="0" borderId="1" xfId="0" applyFont="1" applyBorder="1" applyAlignment="1">
      <alignment horizontal="center" vertical="center"/>
    </xf>
    <xf numFmtId="2" fontId="7" fillId="0" borderId="1" xfId="34"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34" applyFont="1" applyBorder="1" applyAlignment="1">
      <alignment vertical="center" wrapText="1"/>
    </xf>
    <xf numFmtId="0" fontId="0" fillId="0" borderId="2" xfId="0" applyBorder="1" applyAlignment="1">
      <alignment horizontal="center" vertical="center"/>
    </xf>
    <xf numFmtId="0" fontId="0" fillId="0" borderId="15"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39" fillId="0" borderId="1" xfId="0" applyFont="1" applyBorder="1" applyAlignment="1">
      <alignment horizontal="left" vertical="center"/>
    </xf>
    <xf numFmtId="0" fontId="7" fillId="0" borderId="1" xfId="34" applyFont="1" applyBorder="1" applyAlignment="1">
      <alignment horizontal="left" vertical="center" wrapText="1"/>
    </xf>
    <xf numFmtId="0" fontId="29" fillId="0" borderId="1" xfId="0" applyFont="1" applyBorder="1" applyAlignment="1">
      <alignment horizontal="left" vertical="center" wrapText="1"/>
    </xf>
    <xf numFmtId="0" fontId="31" fillId="39" borderId="0" xfId="49" applyFont="1" applyFill="1" applyAlignment="1">
      <alignment horizontal="left" vertical="center" wrapText="1"/>
    </xf>
    <xf numFmtId="44" fontId="31" fillId="39" borderId="0" xfId="50" applyFont="1" applyFill="1" applyAlignment="1">
      <alignment horizontal="center" vertical="center" wrapText="1"/>
    </xf>
    <xf numFmtId="14" fontId="31" fillId="39" borderId="0" xfId="49" applyNumberFormat="1" applyFont="1" applyFill="1" applyAlignment="1">
      <alignment horizontal="center" vertical="center" wrapText="1"/>
    </xf>
    <xf numFmtId="43" fontId="31" fillId="39" borderId="0" xfId="51" applyFont="1" applyFill="1" applyAlignment="1">
      <alignment horizontal="center" vertical="center" wrapText="1"/>
    </xf>
    <xf numFmtId="0" fontId="46" fillId="39" borderId="0" xfId="49" applyFont="1" applyFill="1" applyAlignment="1">
      <alignment horizontal="center" vertical="center" wrapText="1"/>
    </xf>
    <xf numFmtId="0" fontId="40" fillId="39" borderId="1" xfId="35" applyFont="1" applyFill="1" applyBorder="1" applyAlignment="1">
      <alignment horizontal="left" vertical="center" wrapText="1"/>
    </xf>
    <xf numFmtId="0" fontId="40" fillId="39" borderId="1" xfId="35" applyFont="1" applyFill="1" applyBorder="1" applyAlignment="1">
      <alignment horizontal="center" vertical="center" wrapText="1"/>
    </xf>
    <xf numFmtId="44" fontId="40" fillId="39" borderId="1" xfId="46" applyFont="1" applyFill="1" applyBorder="1" applyAlignment="1">
      <alignment horizontal="left" vertical="center" wrapText="1"/>
    </xf>
    <xf numFmtId="3" fontId="40" fillId="39" borderId="1" xfId="35" applyNumberFormat="1" applyFont="1" applyFill="1" applyBorder="1" applyAlignment="1">
      <alignment horizontal="center" vertical="center" wrapText="1"/>
    </xf>
    <xf numFmtId="14" fontId="41" fillId="39" borderId="1" xfId="35" applyNumberFormat="1" applyFont="1" applyFill="1" applyBorder="1" applyAlignment="1">
      <alignment horizontal="left" vertical="center" wrapText="1"/>
    </xf>
    <xf numFmtId="49" fontId="40" fillId="39" borderId="1" xfId="47" applyNumberFormat="1" applyFont="1" applyFill="1" applyBorder="1" applyAlignment="1">
      <alignment horizontal="center" vertical="center" wrapText="1"/>
    </xf>
    <xf numFmtId="0" fontId="41" fillId="39" borderId="1" xfId="35" applyFont="1" applyFill="1" applyBorder="1" applyAlignment="1">
      <alignment horizontal="left" vertical="center" wrapText="1"/>
    </xf>
    <xf numFmtId="0" fontId="47" fillId="39" borderId="0" xfId="0" applyFont="1" applyFill="1" applyAlignment="1">
      <alignment vertical="center" wrapText="1"/>
    </xf>
    <xf numFmtId="49" fontId="41" fillId="39" borderId="1" xfId="35" applyNumberFormat="1" applyFont="1" applyFill="1" applyBorder="1" applyAlignment="1">
      <alignment horizontal="left" vertical="center" wrapText="1"/>
    </xf>
    <xf numFmtId="44" fontId="40" fillId="39" borderId="1" xfId="74" applyFont="1" applyFill="1" applyBorder="1" applyAlignment="1">
      <alignment horizontal="center" vertical="center" wrapText="1"/>
    </xf>
    <xf numFmtId="44" fontId="40" fillId="39" borderId="1" xfId="74" applyFont="1" applyFill="1" applyBorder="1" applyAlignment="1">
      <alignment horizontal="left" vertical="center" wrapText="1"/>
    </xf>
    <xf numFmtId="44" fontId="40" fillId="39" borderId="1" xfId="46" applyFont="1" applyFill="1" applyBorder="1" applyAlignment="1">
      <alignment horizontal="center" vertical="center" wrapText="1"/>
    </xf>
    <xf numFmtId="14" fontId="42" fillId="39" borderId="1" xfId="35" applyNumberFormat="1" applyFont="1" applyFill="1" applyBorder="1" applyAlignment="1">
      <alignment horizontal="left" vertical="center" wrapText="1"/>
    </xf>
    <xf numFmtId="0" fontId="42" fillId="39" borderId="1" xfId="35" applyFont="1" applyFill="1" applyBorder="1" applyAlignment="1">
      <alignment horizontal="left" vertical="center" wrapText="1"/>
    </xf>
    <xf numFmtId="49" fontId="43" fillId="39" borderId="1" xfId="47" applyNumberFormat="1" applyFont="1" applyFill="1" applyBorder="1" applyAlignment="1">
      <alignment horizontal="center" vertical="center" wrapText="1"/>
    </xf>
    <xf numFmtId="43" fontId="0" fillId="0" borderId="0" xfId="31" applyFont="1" applyFill="1"/>
    <xf numFmtId="43" fontId="0" fillId="0" borderId="1" xfId="0" applyNumberFormat="1" applyBorder="1" applyAlignment="1">
      <alignment horizontal="left" vertical="center" wrapText="1"/>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34" fillId="0" borderId="0" xfId="71" applyFont="1" applyAlignment="1">
      <alignment horizontal="center" vertical="center" wrapText="1"/>
    </xf>
    <xf numFmtId="0" fontId="35" fillId="0" borderId="0" xfId="71" applyFont="1" applyAlignment="1">
      <alignment horizontal="center" vertical="center" wrapText="1"/>
    </xf>
    <xf numFmtId="0" fontId="36" fillId="0" borderId="0" xfId="71" applyFont="1" applyAlignment="1">
      <alignment horizontal="center" vertical="center" wrapText="1"/>
    </xf>
    <xf numFmtId="0" fontId="31" fillId="32" borderId="1" xfId="71" applyFont="1" applyFill="1" applyBorder="1" applyAlignment="1">
      <alignment horizontal="center" vertical="center" wrapText="1"/>
    </xf>
    <xf numFmtId="44" fontId="31" fillId="32" borderId="1" xfId="72" applyFont="1" applyFill="1" applyBorder="1" applyAlignment="1">
      <alignment horizontal="center" vertical="center" wrapText="1"/>
    </xf>
    <xf numFmtId="43" fontId="31" fillId="32" borderId="1" xfId="73" applyFont="1" applyFill="1" applyBorder="1" applyAlignment="1">
      <alignment horizontal="center" vertical="center" wrapText="1"/>
    </xf>
    <xf numFmtId="0" fontId="31" fillId="32" borderId="1" xfId="71" applyFont="1" applyFill="1" applyBorder="1" applyAlignment="1">
      <alignment horizontal="left" vertical="center" wrapText="1"/>
    </xf>
    <xf numFmtId="14" fontId="31" fillId="32" borderId="1" xfId="71" applyNumberFormat="1" applyFont="1" applyFill="1"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43" fontId="7" fillId="0" borderId="2" xfId="31" applyFont="1" applyFill="1" applyBorder="1" applyAlignment="1">
      <alignment horizontal="center" vertical="center" wrapText="1"/>
    </xf>
    <xf numFmtId="43" fontId="7" fillId="0" borderId="16" xfId="31" applyFont="1" applyFill="1" applyBorder="1" applyAlignment="1">
      <alignment horizontal="center" vertical="center" wrapText="1"/>
    </xf>
    <xf numFmtId="43" fontId="7" fillId="0" borderId="17" xfId="31" applyFont="1" applyFill="1" applyBorder="1" applyAlignment="1">
      <alignment horizontal="center" vertical="center" wrapText="1"/>
    </xf>
    <xf numFmtId="43" fontId="7" fillId="0" borderId="1" xfId="31" applyFont="1" applyFill="1" applyBorder="1" applyAlignment="1">
      <alignment horizontal="center" vertical="center" wrapText="1"/>
    </xf>
    <xf numFmtId="0" fontId="0" fillId="0" borderId="1" xfId="0" applyBorder="1" applyAlignment="1">
      <alignment horizontal="left" vertical="center" wrapText="1"/>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29" fillId="0" borderId="2" xfId="0" applyFont="1" applyBorder="1" applyAlignment="1">
      <alignment horizontal="center" vertical="center"/>
    </xf>
    <xf numFmtId="0" fontId="29" fillId="0" borderId="16" xfId="0" applyFont="1" applyBorder="1" applyAlignment="1">
      <alignment horizontal="center" vertical="center"/>
    </xf>
    <xf numFmtId="0" fontId="7" fillId="0" borderId="2" xfId="34" applyFont="1" applyBorder="1" applyAlignment="1">
      <alignment horizontal="center" vertical="center" wrapText="1"/>
    </xf>
    <xf numFmtId="0" fontId="7" fillId="0" borderId="16" xfId="34" applyFont="1" applyBorder="1" applyAlignment="1">
      <alignment horizontal="center" vertical="center" wrapText="1"/>
    </xf>
    <xf numFmtId="0" fontId="7" fillId="0" borderId="2" xfId="34" applyFont="1" applyBorder="1" applyAlignment="1">
      <alignment vertical="center" wrapText="1"/>
    </xf>
    <xf numFmtId="0" fontId="7" fillId="0" borderId="16" xfId="34" applyFont="1" applyBorder="1" applyAlignment="1">
      <alignment vertical="center" wrapText="1"/>
    </xf>
    <xf numFmtId="0" fontId="29" fillId="0" borderId="1" xfId="0" applyFont="1" applyBorder="1" applyAlignment="1">
      <alignment horizontal="center" vertical="center"/>
    </xf>
    <xf numFmtId="0" fontId="7" fillId="0" borderId="1" xfId="34" applyFont="1" applyBorder="1" applyAlignment="1">
      <alignment vertical="center" wrapText="1"/>
    </xf>
    <xf numFmtId="0" fontId="29" fillId="0" borderId="17" xfId="0" applyFont="1" applyBorder="1" applyAlignment="1">
      <alignment horizontal="center" vertical="center"/>
    </xf>
    <xf numFmtId="0" fontId="7" fillId="0" borderId="17" xfId="0" applyFont="1" applyBorder="1" applyAlignment="1">
      <alignment horizontal="center" vertical="center"/>
    </xf>
    <xf numFmtId="0" fontId="7" fillId="0" borderId="1" xfId="34" applyFont="1" applyBorder="1" applyAlignment="1">
      <alignment horizontal="center" vertical="center" wrapText="1"/>
    </xf>
    <xf numFmtId="0" fontId="7" fillId="0" borderId="1" xfId="0" applyFont="1" applyBorder="1" applyAlignment="1">
      <alignment horizontal="center" vertical="center"/>
    </xf>
    <xf numFmtId="0" fontId="7" fillId="0" borderId="17" xfId="34" applyFont="1" applyBorder="1" applyAlignment="1">
      <alignment vertical="center" wrapText="1"/>
    </xf>
    <xf numFmtId="0" fontId="7" fillId="0" borderId="17" xfId="34" applyFont="1" applyBorder="1" applyAlignment="1">
      <alignment horizontal="center" vertical="center" wrapText="1"/>
    </xf>
    <xf numFmtId="0" fontId="26" fillId="38" borderId="1" xfId="0" applyFont="1" applyFill="1" applyBorder="1" applyAlignment="1">
      <alignment horizontal="center" vertical="center"/>
    </xf>
    <xf numFmtId="0" fontId="7" fillId="35" borderId="1" xfId="0" applyFont="1" applyFill="1" applyBorder="1" applyAlignment="1">
      <alignment horizontal="center" vertical="center"/>
    </xf>
    <xf numFmtId="43" fontId="7" fillId="34" borderId="1" xfId="31" applyFont="1" applyFill="1" applyBorder="1" applyAlignment="1">
      <alignment horizontal="center"/>
    </xf>
    <xf numFmtId="0" fontId="7" fillId="33" borderId="1" xfId="0"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7" fillId="0" borderId="1" xfId="34" applyFont="1" applyBorder="1" applyAlignment="1">
      <alignment horizontal="left" vertical="center" wrapText="1"/>
    </xf>
  </cellXfs>
  <cellStyles count="75">
    <cellStyle name="20% - Énfasis1" xfId="1" builtinId="30" customBuiltin="1"/>
    <cellStyle name="20% - Énfasis1 2" xfId="52" xr:uid="{00000000-0005-0000-0000-00003B000000}"/>
    <cellStyle name="20% - Énfasis2" xfId="2" builtinId="34" customBuiltin="1"/>
    <cellStyle name="20% - Énfasis2 2" xfId="53" xr:uid="{00000000-0005-0000-0000-00003C000000}"/>
    <cellStyle name="20% - Énfasis3" xfId="3" builtinId="38" customBuiltin="1"/>
    <cellStyle name="20% - Énfasis3 2" xfId="54" xr:uid="{00000000-0005-0000-0000-00003D000000}"/>
    <cellStyle name="20% - Énfasis4" xfId="4" builtinId="42" customBuiltin="1"/>
    <cellStyle name="20% - Énfasis4 2" xfId="55" xr:uid="{00000000-0005-0000-0000-00003E000000}"/>
    <cellStyle name="20% - Énfasis5" xfId="5" builtinId="46" customBuiltin="1"/>
    <cellStyle name="20% - Énfasis5 2" xfId="56" xr:uid="{00000000-0005-0000-0000-00003F000000}"/>
    <cellStyle name="20% - Énfasis6" xfId="6" builtinId="50" customBuiltin="1"/>
    <cellStyle name="20% - Énfasis6 2" xfId="57" xr:uid="{00000000-0005-0000-0000-000040000000}"/>
    <cellStyle name="40% - Énfasis1" xfId="7" builtinId="31" customBuiltin="1"/>
    <cellStyle name="40% - Énfasis1 2" xfId="58" xr:uid="{00000000-0005-0000-0000-000041000000}"/>
    <cellStyle name="40% - Énfasis2" xfId="8" builtinId="35" customBuiltin="1"/>
    <cellStyle name="40% - Énfasis2 2" xfId="59" xr:uid="{00000000-0005-0000-0000-000042000000}"/>
    <cellStyle name="40% - Énfasis3" xfId="9" builtinId="39" customBuiltin="1"/>
    <cellStyle name="40% - Énfasis3 2" xfId="60" xr:uid="{00000000-0005-0000-0000-000043000000}"/>
    <cellStyle name="40% - Énfasis4" xfId="10" builtinId="43" customBuiltin="1"/>
    <cellStyle name="40% - Énfasis4 2" xfId="61" xr:uid="{00000000-0005-0000-0000-000044000000}"/>
    <cellStyle name="40% - Énfasis5" xfId="11" builtinId="47" customBuiltin="1"/>
    <cellStyle name="40% - Énfasis5 2" xfId="62" xr:uid="{00000000-0005-0000-0000-000045000000}"/>
    <cellStyle name="40% - Énfasis6" xfId="12" builtinId="51" customBuiltin="1"/>
    <cellStyle name="40% - Énfasis6 2" xfId="63" xr:uid="{00000000-0005-0000-0000-000046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7" xr:uid="{45B0E063-33F0-4058-9426-CDAB8AC7D547}"/>
    <cellStyle name="Millares 2 2" xfId="51" xr:uid="{864F8BCC-F6A6-4368-89BE-CC69355B1F66}"/>
    <cellStyle name="Millares 2 3" xfId="69" xr:uid="{45B0E063-33F0-4058-9426-CDAB8AC7D547}"/>
    <cellStyle name="Millares 2 4" xfId="73" xr:uid="{B7C93048-C20B-48B9-9F02-35ED8E423492}"/>
    <cellStyle name="Millares 3" xfId="64" xr:uid="{00000000-0005-0000-0000-000047000000}"/>
    <cellStyle name="Moneda" xfId="74" builtinId="4"/>
    <cellStyle name="Moneda 2" xfId="46" xr:uid="{0E4535F4-FB32-4FD5-8B7A-E108B85A5B4C}"/>
    <cellStyle name="Moneda 2 2" xfId="50" xr:uid="{01E9C89F-31DE-4467-A22C-5EF1B2553647}"/>
    <cellStyle name="Moneda 2 3" xfId="68" xr:uid="{0E4535F4-FB32-4FD5-8B7A-E108B85A5B4C}"/>
    <cellStyle name="Moneda 2 4" xfId="72" xr:uid="{EE4894CE-432D-4A17-8EC7-2DF0C7149B82}"/>
    <cellStyle name="Moneda 3" xfId="32" xr:uid="{00000000-0005-0000-0000-00001F000000}"/>
    <cellStyle name="Moneda 3 2" xfId="65" xr:uid="{00000000-0005-0000-0000-00001F000000}"/>
    <cellStyle name="Moneda 4" xfId="70" xr:uid="{00000000-0005-0000-0000-000049000000}"/>
    <cellStyle name="Neutral" xfId="33" builtinId="28" customBuiltin="1"/>
    <cellStyle name="Normal" xfId="0" builtinId="0" customBuiltin="1"/>
    <cellStyle name="Normal 2" xfId="34" xr:uid="{00000000-0005-0000-0000-000022000000}"/>
    <cellStyle name="Normal 2 2" xfId="48" xr:uid="{7A077970-33DE-42DA-8268-6249EA2D1F73}"/>
    <cellStyle name="Normal 3" xfId="35" xr:uid="{00000000-0005-0000-0000-000023000000}"/>
    <cellStyle name="Normal 3 2" xfId="71" xr:uid="{CDC324CA-0C6D-4A59-B613-54E22931A83C}"/>
    <cellStyle name="Normal 4" xfId="45" xr:uid="{8143CAA5-DF70-4BEA-8051-FF6ACF517FA2}"/>
    <cellStyle name="Normal 4 2" xfId="49" xr:uid="{5507B081-925E-4458-8A7B-A16616AB56B1}"/>
    <cellStyle name="Normal 4 3" xfId="67" xr:uid="{8143CAA5-DF70-4BEA-8051-FF6ACF517FA2}"/>
    <cellStyle name="Notas" xfId="36" builtinId="10" customBuiltin="1"/>
    <cellStyle name="Notas 2" xfId="66" xr:uid="{00000000-0005-0000-0000-00004D000000}"/>
    <cellStyle name="Porcentaje" xfId="44" builtinId="5"/>
    <cellStyle name="Salida" xfId="37" builtinId="21" customBuiltin="1"/>
    <cellStyle name="Texto de advertencia" xfId="38" builtinId="11" customBuiltin="1"/>
    <cellStyle name="Texto explicativo" xfId="39" builtinId="53" customBuiltin="1"/>
    <cellStyle name="Título" xfId="40" builtinId="15" customBuiltin="1"/>
    <cellStyle name="Título 2" xfId="41" builtinId="17" customBuiltin="1"/>
    <cellStyle name="Título 3" xfId="42" builtinId="18" customBuiltin="1"/>
    <cellStyle name="Total" xfId="4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299357</xdr:colOff>
      <xdr:row>56</xdr:row>
      <xdr:rowOff>40821</xdr:rowOff>
    </xdr:from>
    <xdr:to>
      <xdr:col>17</xdr:col>
      <xdr:colOff>2540657</xdr:colOff>
      <xdr:row>68</xdr:row>
      <xdr:rowOff>23340</xdr:rowOff>
    </xdr:to>
    <xdr:grpSp>
      <xdr:nvGrpSpPr>
        <xdr:cNvPr id="2" name="Grupo 1">
          <a:extLst>
            <a:ext uri="{FF2B5EF4-FFF2-40B4-BE49-F238E27FC236}">
              <a16:creationId xmlns:a16="http://schemas.microsoft.com/office/drawing/2014/main" id="{01D69872-7058-49CC-96D1-57A12FE43936}"/>
            </a:ext>
          </a:extLst>
        </xdr:cNvPr>
        <xdr:cNvGrpSpPr/>
      </xdr:nvGrpSpPr>
      <xdr:grpSpPr>
        <a:xfrm>
          <a:off x="880382" y="15957096"/>
          <a:ext cx="19233900" cy="1925619"/>
          <a:chOff x="3320018" y="15543147"/>
          <a:chExt cx="15408172" cy="1541656"/>
        </a:xfrm>
      </xdr:grpSpPr>
      <xdr:sp macro="" textlink="">
        <xdr:nvSpPr>
          <xdr:cNvPr id="3" name="CuadroTexto 2">
            <a:extLst>
              <a:ext uri="{FF2B5EF4-FFF2-40B4-BE49-F238E27FC236}">
                <a16:creationId xmlns:a16="http://schemas.microsoft.com/office/drawing/2014/main" id="{000B6489-D21C-DD01-DEFE-E060C7CBEC03}"/>
              </a:ext>
            </a:extLst>
          </xdr:cNvPr>
          <xdr:cNvSpPr txBox="1"/>
        </xdr:nvSpPr>
        <xdr:spPr>
          <a:xfrm>
            <a:off x="3320018" y="15543147"/>
            <a:ext cx="6449677" cy="15414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s-MX" sz="1400">
                <a:solidFill>
                  <a:schemeClr val="dk1"/>
                </a:solidFill>
                <a:effectLst/>
                <a:latin typeface="+mn-lt"/>
                <a:ea typeface="+mn-ea"/>
                <a:cs typeface="+mn-cs"/>
              </a:rPr>
              <a:t>Elaboró</a:t>
            </a:r>
          </a:p>
          <a:p>
            <a:pPr algn="ctr"/>
            <a:r>
              <a:rPr lang="es-MX" sz="1400">
                <a:solidFill>
                  <a:schemeClr val="dk1"/>
                </a:solidFill>
                <a:effectLst/>
                <a:latin typeface="+mn-lt"/>
                <a:ea typeface="+mn-ea"/>
                <a:cs typeface="+mn-cs"/>
              </a:rPr>
              <a:t>Sandra Ek Sel</a:t>
            </a:r>
          </a:p>
          <a:p>
            <a:pPr algn="ctr"/>
            <a:r>
              <a:rPr lang="es-MX" sz="1400">
                <a:solidFill>
                  <a:schemeClr val="dk1"/>
                </a:solidFill>
                <a:effectLst/>
                <a:latin typeface="+mn-lt"/>
                <a:ea typeface="+mn-ea"/>
                <a:cs typeface="+mn-cs"/>
              </a:rPr>
              <a:t>Analista profesional especializado de la Coordinación de Fondos </a:t>
            </a:r>
          </a:p>
          <a:p>
            <a:pPr algn="ctr"/>
            <a:r>
              <a:rPr lang="es-MX" sz="1400">
                <a:solidFill>
                  <a:schemeClr val="dk1"/>
                </a:solidFill>
                <a:effectLst/>
                <a:latin typeface="+mn-lt"/>
                <a:ea typeface="+mn-ea"/>
                <a:cs typeface="+mn-cs"/>
              </a:rPr>
              <a:t>Federales y Estatales del Secretariado Ejecutivo del </a:t>
            </a:r>
          </a:p>
          <a:p>
            <a:pPr algn="ctr"/>
            <a:r>
              <a:rPr lang="es-MX" sz="1400">
                <a:solidFill>
                  <a:schemeClr val="dk1"/>
                </a:solidFill>
                <a:effectLst/>
                <a:latin typeface="+mn-lt"/>
                <a:ea typeface="+mn-ea"/>
                <a:cs typeface="+mn-cs"/>
              </a:rPr>
              <a:t>Sistema Estatal de Seguridad Pública.</a:t>
            </a:r>
          </a:p>
          <a:p>
            <a:endParaRPr lang="es-MX" sz="1100"/>
          </a:p>
        </xdr:txBody>
      </xdr:sp>
      <xdr:sp macro="" textlink="">
        <xdr:nvSpPr>
          <xdr:cNvPr id="4" name="CuadroTexto 3">
            <a:extLst>
              <a:ext uri="{FF2B5EF4-FFF2-40B4-BE49-F238E27FC236}">
                <a16:creationId xmlns:a16="http://schemas.microsoft.com/office/drawing/2014/main" id="{A31FDE71-67D6-18D4-5051-16E1AA1C1391}"/>
              </a:ext>
            </a:extLst>
          </xdr:cNvPr>
          <xdr:cNvSpPr txBox="1"/>
        </xdr:nvSpPr>
        <xdr:spPr>
          <a:xfrm>
            <a:off x="12340433" y="15553263"/>
            <a:ext cx="6387757" cy="1531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s-MX" sz="1400">
                <a:solidFill>
                  <a:schemeClr val="dk1"/>
                </a:solidFill>
                <a:effectLst/>
                <a:latin typeface="+mn-lt"/>
                <a:ea typeface="+mn-ea"/>
                <a:cs typeface="+mn-cs"/>
              </a:rPr>
              <a:t>Autorizó</a:t>
            </a:r>
          </a:p>
          <a:p>
            <a:pPr algn="ctr"/>
            <a:r>
              <a:rPr lang="es-MX" sz="1400">
                <a:solidFill>
                  <a:schemeClr val="dk1"/>
                </a:solidFill>
                <a:effectLst/>
                <a:latin typeface="+mn-lt"/>
                <a:ea typeface="+mn-ea"/>
                <a:cs typeface="+mn-cs"/>
              </a:rPr>
              <a:t>Lic. Miguel Ángel</a:t>
            </a:r>
            <a:r>
              <a:rPr lang="es-MX" sz="1400" baseline="0">
                <a:solidFill>
                  <a:schemeClr val="dk1"/>
                </a:solidFill>
                <a:effectLst/>
                <a:latin typeface="+mn-lt"/>
                <a:ea typeface="+mn-ea"/>
                <a:cs typeface="+mn-cs"/>
              </a:rPr>
              <a:t> López Alba</a:t>
            </a:r>
            <a:endParaRPr lang="es-MX" sz="1400">
              <a:solidFill>
                <a:schemeClr val="dk1"/>
              </a:solidFill>
              <a:effectLst/>
              <a:latin typeface="+mn-lt"/>
              <a:ea typeface="+mn-ea"/>
              <a:cs typeface="+mn-cs"/>
            </a:endParaRPr>
          </a:p>
          <a:p>
            <a:pPr algn="ctr"/>
            <a:r>
              <a:rPr lang="es-MX" sz="1400">
                <a:solidFill>
                  <a:schemeClr val="dk1"/>
                </a:solidFill>
                <a:effectLst/>
                <a:latin typeface="+mn-lt"/>
                <a:ea typeface="+mn-ea"/>
                <a:cs typeface="+mn-cs"/>
              </a:rPr>
              <a:t>Coordinador de Fondos Federales </a:t>
            </a:r>
          </a:p>
          <a:p>
            <a:pPr algn="ctr"/>
            <a:r>
              <a:rPr lang="es-MX" sz="1400">
                <a:solidFill>
                  <a:schemeClr val="dk1"/>
                </a:solidFill>
                <a:effectLst/>
                <a:latin typeface="+mn-lt"/>
                <a:ea typeface="+mn-ea"/>
                <a:cs typeface="+mn-cs"/>
              </a:rPr>
              <a:t>y Estatales del Secretariado Ejecutivo del </a:t>
            </a:r>
          </a:p>
          <a:p>
            <a:pPr algn="ctr"/>
            <a:r>
              <a:rPr lang="es-MX" sz="1400">
                <a:solidFill>
                  <a:schemeClr val="dk1"/>
                </a:solidFill>
                <a:effectLst/>
                <a:latin typeface="+mn-lt"/>
                <a:ea typeface="+mn-ea"/>
                <a:cs typeface="+mn-cs"/>
              </a:rPr>
              <a:t>Sistema Estatal de Seguridad Pública.</a:t>
            </a:r>
          </a:p>
          <a:p>
            <a:endParaRPr lang="es-MX" sz="1100"/>
          </a:p>
        </xdr:txBody>
      </xdr:sp>
    </xdr:grpSp>
    <xdr:clientData/>
  </xdr:twoCellAnchor>
  <xdr:twoCellAnchor>
    <xdr:from>
      <xdr:col>13</xdr:col>
      <xdr:colOff>167286</xdr:colOff>
      <xdr:row>4</xdr:row>
      <xdr:rowOff>56295</xdr:rowOff>
    </xdr:from>
    <xdr:to>
      <xdr:col>17</xdr:col>
      <xdr:colOff>2724362</xdr:colOff>
      <xdr:row>7</xdr:row>
      <xdr:rowOff>110457</xdr:rowOff>
    </xdr:to>
    <xdr:sp macro="" textlink="">
      <xdr:nvSpPr>
        <xdr:cNvPr id="5" name="Cuadro de texto 2">
          <a:extLst>
            <a:ext uri="{FF2B5EF4-FFF2-40B4-BE49-F238E27FC236}">
              <a16:creationId xmlns:a16="http://schemas.microsoft.com/office/drawing/2014/main" id="{65303A7A-AC16-4AC3-AB41-513ED432DB87}"/>
            </a:ext>
          </a:extLst>
        </xdr:cNvPr>
        <xdr:cNvSpPr txBox="1">
          <a:spLocks noChangeArrowheads="1"/>
        </xdr:cNvSpPr>
      </xdr:nvSpPr>
      <xdr:spPr bwMode="auto">
        <a:xfrm>
          <a:off x="14509215" y="1172081"/>
          <a:ext cx="5809183" cy="829769"/>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r>
            <a:rPr lang="es-ES" sz="2400" b="1">
              <a:solidFill>
                <a:srgbClr val="3D3935"/>
              </a:solidFill>
              <a:effectLst/>
              <a:latin typeface="Montserrat Black" panose="00000A00000000000000" pitchFamily="2" charset="0"/>
              <a:ea typeface="Times New Roman" panose="02020603050405020304" pitchFamily="18" charset="0"/>
            </a:rPr>
            <a:t>SECRETARIADO EJECUTIVO </a:t>
          </a:r>
          <a:endParaRPr lang="es-MX" sz="2400">
            <a:effectLst/>
            <a:latin typeface="Times New Roman" panose="02020603050405020304" pitchFamily="18" charset="0"/>
            <a:ea typeface="Times New Roman" panose="02020603050405020304" pitchFamily="18" charset="0"/>
          </a:endParaRPr>
        </a:p>
        <a:p>
          <a:pPr algn="ctr"/>
          <a:r>
            <a:rPr lang="es-ES" sz="1600" b="1">
              <a:solidFill>
                <a:srgbClr val="3D3935"/>
              </a:solidFill>
              <a:effectLst/>
              <a:latin typeface="Montserrat Black" panose="00000A00000000000000" pitchFamily="2" charset="0"/>
              <a:ea typeface="Times New Roman" panose="02020603050405020304" pitchFamily="18" charset="0"/>
            </a:rPr>
            <a:t>DEL DEL SISTEMA ESTATAL DE SEGURIDAD PÚBLICA.</a:t>
          </a:r>
          <a:endParaRPr lang="es-MX" sz="24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xdr:col>
      <xdr:colOff>340178</xdr:colOff>
      <xdr:row>1</xdr:row>
      <xdr:rowOff>95249</xdr:rowOff>
    </xdr:from>
    <xdr:to>
      <xdr:col>3</xdr:col>
      <xdr:colOff>105254</xdr:colOff>
      <xdr:row>7</xdr:row>
      <xdr:rowOff>194367</xdr:rowOff>
    </xdr:to>
    <xdr:pic>
      <xdr:nvPicPr>
        <xdr:cNvPr id="6" name="Imagen 5">
          <a:extLst>
            <a:ext uri="{FF2B5EF4-FFF2-40B4-BE49-F238E27FC236}">
              <a16:creationId xmlns:a16="http://schemas.microsoft.com/office/drawing/2014/main" id="{F70CE11D-7E95-4734-8AA2-1CE68670C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178" y="435428"/>
          <a:ext cx="1166612" cy="16503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D142-E2AB-4C04-9AEE-26144599A507}">
  <dimension ref="A2:W10"/>
  <sheetViews>
    <sheetView topLeftCell="I1" zoomScale="85" zoomScaleNormal="85" workbookViewId="0">
      <pane ySplit="2" topLeftCell="A3" activePane="bottomLeft" state="frozen"/>
      <selection pane="bottomLeft" activeCell="S3" sqref="S3"/>
    </sheetView>
  </sheetViews>
  <sheetFormatPr baseColWidth="10" defaultRowHeight="12.75"/>
  <cols>
    <col min="1" max="1" width="14.42578125" style="34" customWidth="1"/>
    <col min="2" max="2" width="7.85546875" style="34" customWidth="1"/>
    <col min="3" max="3" width="8.7109375" style="34" customWidth="1"/>
    <col min="4" max="4" width="31.85546875" style="24" customWidth="1"/>
    <col min="5" max="5" width="16.140625" style="34" customWidth="1"/>
    <col min="6" max="6" width="27.42578125" style="34" customWidth="1"/>
    <col min="7" max="7" width="16.42578125" style="35" customWidth="1"/>
    <col min="8" max="8" width="21.28515625" style="34" customWidth="1"/>
    <col min="9" max="9" width="19" style="34" customWidth="1"/>
    <col min="10" max="10" width="11.42578125" style="34" customWidth="1"/>
    <col min="11" max="11" width="11.5703125" style="34" customWidth="1"/>
    <col min="12" max="12" width="12.7109375" style="34" customWidth="1"/>
    <col min="13" max="13" width="28.7109375" style="34" bestFit="1" customWidth="1"/>
    <col min="14" max="14" width="13.7109375" style="34" customWidth="1"/>
    <col min="15" max="15" width="19.42578125" style="36" bestFit="1" customWidth="1"/>
    <col min="16" max="16" width="21" style="34" bestFit="1" customWidth="1"/>
    <col min="17" max="17" width="14.42578125" style="34" bestFit="1" customWidth="1"/>
    <col min="18" max="18" width="11" style="37" bestFit="1" customWidth="1"/>
    <col min="19" max="19" width="41.140625" style="34" customWidth="1"/>
    <col min="20" max="20" width="8.42578125" style="34" customWidth="1"/>
    <col min="21" max="21" width="13.140625" style="34" customWidth="1"/>
    <col min="22" max="22" width="10.42578125" style="34" customWidth="1"/>
    <col min="23" max="23" width="37.7109375" style="34" customWidth="1"/>
    <col min="24" max="16384" width="11.42578125" style="34"/>
  </cols>
  <sheetData>
    <row r="2" spans="1:23" s="18" customFormat="1" ht="38.25">
      <c r="A2" s="14" t="s">
        <v>22</v>
      </c>
      <c r="B2" s="14" t="s">
        <v>23</v>
      </c>
      <c r="C2" s="14" t="s">
        <v>24</v>
      </c>
      <c r="D2" s="14" t="s">
        <v>25</v>
      </c>
      <c r="E2" s="14" t="s">
        <v>26</v>
      </c>
      <c r="F2" s="14" t="s">
        <v>0</v>
      </c>
      <c r="G2" s="15" t="s">
        <v>27</v>
      </c>
      <c r="H2" s="14" t="s">
        <v>28</v>
      </c>
      <c r="I2" s="14" t="s">
        <v>29</v>
      </c>
      <c r="J2" s="14" t="s">
        <v>30</v>
      </c>
      <c r="K2" s="14" t="s">
        <v>31</v>
      </c>
      <c r="L2" s="14" t="s">
        <v>32</v>
      </c>
      <c r="M2" s="14" t="s">
        <v>33</v>
      </c>
      <c r="N2" s="14" t="s">
        <v>34</v>
      </c>
      <c r="O2" s="16" t="s">
        <v>35</v>
      </c>
      <c r="P2" s="14" t="s">
        <v>36</v>
      </c>
      <c r="Q2" s="14" t="s">
        <v>8</v>
      </c>
      <c r="R2" s="17" t="s">
        <v>45</v>
      </c>
      <c r="S2" s="14" t="s">
        <v>46</v>
      </c>
      <c r="T2" s="14" t="s">
        <v>37</v>
      </c>
      <c r="U2" s="14" t="s">
        <v>38</v>
      </c>
      <c r="V2" s="14" t="s">
        <v>39</v>
      </c>
      <c r="W2" s="14" t="s">
        <v>40</v>
      </c>
    </row>
    <row r="3" spans="1:23" s="24" customFormat="1">
      <c r="A3" s="19"/>
      <c r="B3" s="19"/>
      <c r="C3" s="20"/>
      <c r="D3" s="19"/>
      <c r="E3" s="19"/>
      <c r="F3" s="19"/>
      <c r="G3" s="21"/>
      <c r="H3" s="19"/>
      <c r="I3" s="19"/>
      <c r="J3" s="19"/>
      <c r="K3" s="19"/>
      <c r="L3" s="19"/>
      <c r="M3" s="19"/>
      <c r="N3" s="19"/>
      <c r="O3" s="22"/>
      <c r="P3" s="19"/>
      <c r="Q3" s="19"/>
      <c r="R3" s="23"/>
      <c r="S3" s="19"/>
      <c r="T3" s="19"/>
      <c r="U3" s="19"/>
      <c r="V3" s="19"/>
      <c r="W3" s="19"/>
    </row>
    <row r="4" spans="1:23" s="24" customFormat="1">
      <c r="A4" s="25"/>
      <c r="B4" s="25"/>
      <c r="C4" s="26"/>
      <c r="D4" s="25"/>
      <c r="E4" s="25"/>
      <c r="F4" s="19"/>
      <c r="G4" s="27"/>
      <c r="H4" s="25"/>
      <c r="I4" s="25"/>
      <c r="J4" s="25"/>
      <c r="K4" s="25"/>
      <c r="L4" s="25"/>
      <c r="M4" s="25"/>
      <c r="N4" s="25"/>
      <c r="O4" s="28"/>
      <c r="P4" s="25"/>
      <c r="Q4" s="25"/>
      <c r="R4" s="29"/>
      <c r="S4" s="25"/>
      <c r="T4" s="25"/>
      <c r="U4" s="25"/>
      <c r="V4" s="25"/>
      <c r="W4" s="25"/>
    </row>
    <row r="5" spans="1:23" s="24" customFormat="1">
      <c r="A5" s="25"/>
      <c r="B5" s="25"/>
      <c r="C5" s="26"/>
      <c r="D5" s="25"/>
      <c r="E5" s="25"/>
      <c r="F5" s="19"/>
      <c r="G5" s="27"/>
      <c r="H5" s="25"/>
      <c r="I5" s="25"/>
      <c r="J5" s="25"/>
      <c r="K5" s="25"/>
      <c r="L5" s="25"/>
      <c r="M5" s="25"/>
      <c r="N5" s="25"/>
      <c r="O5" s="28"/>
      <c r="P5" s="25"/>
      <c r="Q5" s="25"/>
      <c r="R5" s="29"/>
      <c r="S5" s="25"/>
      <c r="T5" s="25"/>
      <c r="U5" s="25"/>
      <c r="V5" s="25"/>
      <c r="W5" s="25"/>
    </row>
    <row r="6" spans="1:23" s="24" customFormat="1">
      <c r="A6" s="25"/>
      <c r="B6" s="30"/>
      <c r="C6" s="20"/>
      <c r="D6" s="25"/>
      <c r="E6" s="30"/>
      <c r="F6" s="19"/>
      <c r="G6" s="31"/>
      <c r="H6" s="25"/>
      <c r="I6" s="25"/>
      <c r="J6" s="30"/>
      <c r="K6" s="30"/>
      <c r="L6" s="25"/>
      <c r="M6" s="25"/>
      <c r="N6" s="30"/>
      <c r="O6" s="28"/>
      <c r="P6" s="30"/>
      <c r="Q6" s="30"/>
      <c r="R6" s="32"/>
      <c r="S6" s="25"/>
      <c r="T6" s="30"/>
      <c r="U6" s="25"/>
      <c r="V6" s="30"/>
      <c r="W6" s="25"/>
    </row>
    <row r="7" spans="1:23" s="33" customFormat="1">
      <c r="A7" s="25"/>
      <c r="B7" s="25"/>
      <c r="C7" s="26"/>
      <c r="D7" s="25"/>
      <c r="E7" s="25"/>
      <c r="F7" s="19"/>
      <c r="G7" s="27"/>
      <c r="H7" s="25"/>
      <c r="I7" s="25"/>
      <c r="J7" s="25"/>
      <c r="K7" s="25"/>
      <c r="L7" s="25"/>
      <c r="M7" s="25"/>
      <c r="N7" s="25"/>
      <c r="O7" s="28"/>
      <c r="P7" s="25"/>
      <c r="Q7" s="25"/>
      <c r="R7" s="29"/>
      <c r="S7" s="25"/>
      <c r="T7" s="25"/>
      <c r="U7" s="25"/>
      <c r="V7" s="25"/>
      <c r="W7" s="25"/>
    </row>
    <row r="8" spans="1:23" s="24" customFormat="1">
      <c r="A8" s="25"/>
      <c r="B8" s="25"/>
      <c r="C8" s="26"/>
      <c r="D8" s="25"/>
      <c r="E8" s="25"/>
      <c r="F8" s="19"/>
      <c r="G8" s="27"/>
      <c r="H8" s="25"/>
      <c r="I8" s="25"/>
      <c r="J8" s="25"/>
      <c r="K8" s="25"/>
      <c r="L8" s="25"/>
      <c r="M8" s="25"/>
      <c r="N8" s="25"/>
      <c r="O8" s="28"/>
      <c r="P8" s="25"/>
      <c r="Q8" s="25"/>
      <c r="R8" s="29"/>
      <c r="S8" s="25"/>
      <c r="T8" s="25"/>
      <c r="U8" s="25"/>
      <c r="V8" s="25"/>
      <c r="W8" s="25"/>
    </row>
    <row r="9" spans="1:23" s="24" customFormat="1">
      <c r="A9" s="25"/>
      <c r="B9" s="25"/>
      <c r="C9" s="20"/>
      <c r="D9" s="25"/>
      <c r="E9" s="25"/>
      <c r="F9" s="19"/>
      <c r="G9" s="27"/>
      <c r="H9" s="25"/>
      <c r="I9" s="25"/>
      <c r="J9" s="25"/>
      <c r="K9" s="25"/>
      <c r="L9" s="25"/>
      <c r="M9" s="25"/>
      <c r="N9" s="25"/>
      <c r="O9" s="28"/>
      <c r="P9" s="25"/>
      <c r="Q9" s="25"/>
      <c r="R9" s="29"/>
      <c r="S9" s="25"/>
      <c r="T9" s="25"/>
      <c r="U9" s="25"/>
      <c r="V9" s="25"/>
      <c r="W9" s="25"/>
    </row>
    <row r="10" spans="1:23" s="24" customFormat="1">
      <c r="A10" s="25"/>
      <c r="B10" s="25"/>
      <c r="C10" s="26"/>
      <c r="D10" s="25"/>
      <c r="E10" s="25"/>
      <c r="F10" s="19"/>
      <c r="G10" s="27"/>
      <c r="H10" s="25"/>
      <c r="I10" s="25"/>
      <c r="J10" s="25"/>
      <c r="K10" s="25"/>
      <c r="L10" s="25"/>
      <c r="M10" s="25"/>
      <c r="N10" s="25"/>
      <c r="O10" s="28"/>
      <c r="P10" s="25"/>
      <c r="Q10" s="25"/>
      <c r="R10" s="29"/>
      <c r="S10" s="25"/>
      <c r="T10" s="25"/>
      <c r="U10" s="25"/>
      <c r="V10" s="25"/>
      <c r="W10" s="25"/>
    </row>
  </sheetData>
  <autoFilter ref="A2:W10"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A75D-2013-40C3-88D5-542356BEE8F0}">
  <dimension ref="A1:AD27"/>
  <sheetViews>
    <sheetView zoomScale="85" zoomScaleNormal="85" workbookViewId="0">
      <pane ySplit="5" topLeftCell="A13" activePane="bottomLeft" state="frozen"/>
      <selection pane="bottomLeft" activeCell="K17" sqref="K17"/>
    </sheetView>
  </sheetViews>
  <sheetFormatPr baseColWidth="10" defaultRowHeight="23.25"/>
  <cols>
    <col min="1" max="1" width="11.42578125" style="50"/>
    <col min="2" max="2" width="20.85546875" style="50" customWidth="1"/>
    <col min="3" max="3" width="21.28515625" style="50" customWidth="1"/>
    <col min="4" max="4" width="7.85546875" style="50" customWidth="1"/>
    <col min="5" max="5" width="8.7109375" style="50" customWidth="1"/>
    <col min="6" max="6" width="31.85546875" style="49" customWidth="1"/>
    <col min="7" max="7" width="14.140625" style="50" customWidth="1"/>
    <col min="8" max="8" width="24.140625" style="50" customWidth="1"/>
    <col min="9" max="9" width="17.5703125" style="51" customWidth="1"/>
    <col min="10" max="10" width="21.28515625" style="50" customWidth="1"/>
    <col min="11" max="11" width="17.85546875" style="50" customWidth="1"/>
    <col min="12" max="12" width="11.42578125" style="50" customWidth="1"/>
    <col min="13" max="13" width="11.5703125" style="50" customWidth="1"/>
    <col min="14" max="14" width="12" style="50" customWidth="1"/>
    <col min="15" max="15" width="14.42578125" style="50" customWidth="1"/>
    <col min="16" max="16" width="13.7109375" style="50" customWidth="1"/>
    <col min="17" max="17" width="14.140625" style="52" customWidth="1"/>
    <col min="18" max="18" width="20.28515625" style="50" customWidth="1"/>
    <col min="19" max="19" width="17.5703125" style="50" customWidth="1"/>
    <col min="20" max="20" width="17.5703125" style="53" customWidth="1"/>
    <col min="21" max="21" width="39.140625" style="50" customWidth="1"/>
    <col min="22" max="22" width="11.28515625" style="50" customWidth="1"/>
    <col min="23" max="23" width="11.5703125" style="50" customWidth="1"/>
    <col min="24" max="24" width="12.5703125" style="50" customWidth="1"/>
    <col min="25" max="25" width="44.7109375" style="140" customWidth="1"/>
    <col min="26" max="26" width="32.5703125" style="50" customWidth="1"/>
    <col min="27" max="27" width="45.7109375" style="50" customWidth="1"/>
    <col min="28" max="29" width="11.42578125" style="50"/>
    <col min="30" max="30" width="25" style="50" customWidth="1"/>
    <col min="31" max="256" width="11.42578125" style="50"/>
    <col min="257" max="257" width="14.42578125" style="50" customWidth="1"/>
    <col min="258" max="264" width="0" style="50" hidden="1" customWidth="1"/>
    <col min="265" max="265" width="19" style="50" customWidth="1"/>
    <col min="266" max="266" width="11.42578125" style="50"/>
    <col min="267" max="267" width="11.5703125" style="50" customWidth="1"/>
    <col min="268" max="268" width="12.7109375" style="50" customWidth="1"/>
    <col min="269" max="269" width="28.7109375" style="50" bestFit="1" customWidth="1"/>
    <col min="270" max="270" width="13.7109375" style="50" customWidth="1"/>
    <col min="271" max="271" width="19.42578125" style="50" bestFit="1" customWidth="1"/>
    <col min="272" max="272" width="21" style="50" bestFit="1" customWidth="1"/>
    <col min="273" max="273" width="14.42578125" style="50" bestFit="1" customWidth="1"/>
    <col min="274" max="274" width="11" style="50" bestFit="1" customWidth="1"/>
    <col min="275" max="275" width="41.140625" style="50" customWidth="1"/>
    <col min="276" max="276" width="8.42578125" style="50" customWidth="1"/>
    <col min="277" max="277" width="13.140625" style="50" customWidth="1"/>
    <col min="278" max="279" width="10.42578125" style="50" customWidth="1"/>
    <col min="280" max="280" width="37.7109375" style="50" customWidth="1"/>
    <col min="281" max="512" width="11.42578125" style="50"/>
    <col min="513" max="513" width="14.42578125" style="50" customWidth="1"/>
    <col min="514" max="520" width="0" style="50" hidden="1" customWidth="1"/>
    <col min="521" max="521" width="19" style="50" customWidth="1"/>
    <col min="522" max="522" width="11.42578125" style="50"/>
    <col min="523" max="523" width="11.5703125" style="50" customWidth="1"/>
    <col min="524" max="524" width="12.7109375" style="50" customWidth="1"/>
    <col min="525" max="525" width="28.7109375" style="50" bestFit="1" customWidth="1"/>
    <col min="526" max="526" width="13.7109375" style="50" customWidth="1"/>
    <col min="527" max="527" width="19.42578125" style="50" bestFit="1" customWidth="1"/>
    <col min="528" max="528" width="21" style="50" bestFit="1" customWidth="1"/>
    <col min="529" max="529" width="14.42578125" style="50" bestFit="1" customWidth="1"/>
    <col min="530" max="530" width="11" style="50" bestFit="1" customWidth="1"/>
    <col min="531" max="531" width="41.140625" style="50" customWidth="1"/>
    <col min="532" max="532" width="8.42578125" style="50" customWidth="1"/>
    <col min="533" max="533" width="13.140625" style="50" customWidth="1"/>
    <col min="534" max="535" width="10.42578125" style="50" customWidth="1"/>
    <col min="536" max="536" width="37.7109375" style="50" customWidth="1"/>
    <col min="537" max="768" width="11.42578125" style="50"/>
    <col min="769" max="769" width="14.42578125" style="50" customWidth="1"/>
    <col min="770" max="776" width="0" style="50" hidden="1" customWidth="1"/>
    <col min="777" max="777" width="19" style="50" customWidth="1"/>
    <col min="778" max="778" width="11.42578125" style="50"/>
    <col min="779" max="779" width="11.5703125" style="50" customWidth="1"/>
    <col min="780" max="780" width="12.7109375" style="50" customWidth="1"/>
    <col min="781" max="781" width="28.7109375" style="50" bestFit="1" customWidth="1"/>
    <col min="782" max="782" width="13.7109375" style="50" customWidth="1"/>
    <col min="783" max="783" width="19.42578125" style="50" bestFit="1" customWidth="1"/>
    <col min="784" max="784" width="21" style="50" bestFit="1" customWidth="1"/>
    <col min="785" max="785" width="14.42578125" style="50" bestFit="1" customWidth="1"/>
    <col min="786" max="786" width="11" style="50" bestFit="1" customWidth="1"/>
    <col min="787" max="787" width="41.140625" style="50" customWidth="1"/>
    <col min="788" max="788" width="8.42578125" style="50" customWidth="1"/>
    <col min="789" max="789" width="13.140625" style="50" customWidth="1"/>
    <col min="790" max="791" width="10.42578125" style="50" customWidth="1"/>
    <col min="792" max="792" width="37.7109375" style="50" customWidth="1"/>
    <col min="793" max="1024" width="11.42578125" style="50"/>
    <col min="1025" max="1025" width="14.42578125" style="50" customWidth="1"/>
    <col min="1026" max="1032" width="0" style="50" hidden="1" customWidth="1"/>
    <col min="1033" max="1033" width="19" style="50" customWidth="1"/>
    <col min="1034" max="1034" width="11.42578125" style="50"/>
    <col min="1035" max="1035" width="11.5703125" style="50" customWidth="1"/>
    <col min="1036" max="1036" width="12.7109375" style="50" customWidth="1"/>
    <col min="1037" max="1037" width="28.7109375" style="50" bestFit="1" customWidth="1"/>
    <col min="1038" max="1038" width="13.7109375" style="50" customWidth="1"/>
    <col min="1039" max="1039" width="19.42578125" style="50" bestFit="1" customWidth="1"/>
    <col min="1040" max="1040" width="21" style="50" bestFit="1" customWidth="1"/>
    <col min="1041" max="1041" width="14.42578125" style="50" bestFit="1" customWidth="1"/>
    <col min="1042" max="1042" width="11" style="50" bestFit="1" customWidth="1"/>
    <col min="1043" max="1043" width="41.140625" style="50" customWidth="1"/>
    <col min="1044" max="1044" width="8.42578125" style="50" customWidth="1"/>
    <col min="1045" max="1045" width="13.140625" style="50" customWidth="1"/>
    <col min="1046" max="1047" width="10.42578125" style="50" customWidth="1"/>
    <col min="1048" max="1048" width="37.7109375" style="50" customWidth="1"/>
    <col min="1049" max="1280" width="11.42578125" style="50"/>
    <col min="1281" max="1281" width="14.42578125" style="50" customWidth="1"/>
    <col min="1282" max="1288" width="0" style="50" hidden="1" customWidth="1"/>
    <col min="1289" max="1289" width="19" style="50" customWidth="1"/>
    <col min="1290" max="1290" width="11.42578125" style="50"/>
    <col min="1291" max="1291" width="11.5703125" style="50" customWidth="1"/>
    <col min="1292" max="1292" width="12.7109375" style="50" customWidth="1"/>
    <col min="1293" max="1293" width="28.7109375" style="50" bestFit="1" customWidth="1"/>
    <col min="1294" max="1294" width="13.7109375" style="50" customWidth="1"/>
    <col min="1295" max="1295" width="19.42578125" style="50" bestFit="1" customWidth="1"/>
    <col min="1296" max="1296" width="21" style="50" bestFit="1" customWidth="1"/>
    <col min="1297" max="1297" width="14.42578125" style="50" bestFit="1" customWidth="1"/>
    <col min="1298" max="1298" width="11" style="50" bestFit="1" customWidth="1"/>
    <col min="1299" max="1299" width="41.140625" style="50" customWidth="1"/>
    <col min="1300" max="1300" width="8.42578125" style="50" customWidth="1"/>
    <col min="1301" max="1301" width="13.140625" style="50" customWidth="1"/>
    <col min="1302" max="1303" width="10.42578125" style="50" customWidth="1"/>
    <col min="1304" max="1304" width="37.7109375" style="50" customWidth="1"/>
    <col min="1305" max="1536" width="11.42578125" style="50"/>
    <col min="1537" max="1537" width="14.42578125" style="50" customWidth="1"/>
    <col min="1538" max="1544" width="0" style="50" hidden="1" customWidth="1"/>
    <col min="1545" max="1545" width="19" style="50" customWidth="1"/>
    <col min="1546" max="1546" width="11.42578125" style="50"/>
    <col min="1547" max="1547" width="11.5703125" style="50" customWidth="1"/>
    <col min="1548" max="1548" width="12.7109375" style="50" customWidth="1"/>
    <col min="1549" max="1549" width="28.7109375" style="50" bestFit="1" customWidth="1"/>
    <col min="1550" max="1550" width="13.7109375" style="50" customWidth="1"/>
    <col min="1551" max="1551" width="19.42578125" style="50" bestFit="1" customWidth="1"/>
    <col min="1552" max="1552" width="21" style="50" bestFit="1" customWidth="1"/>
    <col min="1553" max="1553" width="14.42578125" style="50" bestFit="1" customWidth="1"/>
    <col min="1554" max="1554" width="11" style="50" bestFit="1" customWidth="1"/>
    <col min="1555" max="1555" width="41.140625" style="50" customWidth="1"/>
    <col min="1556" max="1556" width="8.42578125" style="50" customWidth="1"/>
    <col min="1557" max="1557" width="13.140625" style="50" customWidth="1"/>
    <col min="1558" max="1559" width="10.42578125" style="50" customWidth="1"/>
    <col min="1560" max="1560" width="37.7109375" style="50" customWidth="1"/>
    <col min="1561" max="1792" width="11.42578125" style="50"/>
    <col min="1793" max="1793" width="14.42578125" style="50" customWidth="1"/>
    <col min="1794" max="1800" width="0" style="50" hidden="1" customWidth="1"/>
    <col min="1801" max="1801" width="19" style="50" customWidth="1"/>
    <col min="1802" max="1802" width="11.42578125" style="50"/>
    <col min="1803" max="1803" width="11.5703125" style="50" customWidth="1"/>
    <col min="1804" max="1804" width="12.7109375" style="50" customWidth="1"/>
    <col min="1805" max="1805" width="28.7109375" style="50" bestFit="1" customWidth="1"/>
    <col min="1806" max="1806" width="13.7109375" style="50" customWidth="1"/>
    <col min="1807" max="1807" width="19.42578125" style="50" bestFit="1" customWidth="1"/>
    <col min="1808" max="1808" width="21" style="50" bestFit="1" customWidth="1"/>
    <col min="1809" max="1809" width="14.42578125" style="50" bestFit="1" customWidth="1"/>
    <col min="1810" max="1810" width="11" style="50" bestFit="1" customWidth="1"/>
    <col min="1811" max="1811" width="41.140625" style="50" customWidth="1"/>
    <col min="1812" max="1812" width="8.42578125" style="50" customWidth="1"/>
    <col min="1813" max="1813" width="13.140625" style="50" customWidth="1"/>
    <col min="1814" max="1815" width="10.42578125" style="50" customWidth="1"/>
    <col min="1816" max="1816" width="37.7109375" style="50" customWidth="1"/>
    <col min="1817" max="2048" width="11.42578125" style="50"/>
    <col min="2049" max="2049" width="14.42578125" style="50" customWidth="1"/>
    <col min="2050" max="2056" width="0" style="50" hidden="1" customWidth="1"/>
    <col min="2057" max="2057" width="19" style="50" customWidth="1"/>
    <col min="2058" max="2058" width="11.42578125" style="50"/>
    <col min="2059" max="2059" width="11.5703125" style="50" customWidth="1"/>
    <col min="2060" max="2060" width="12.7109375" style="50" customWidth="1"/>
    <col min="2061" max="2061" width="28.7109375" style="50" bestFit="1" customWidth="1"/>
    <col min="2062" max="2062" width="13.7109375" style="50" customWidth="1"/>
    <col min="2063" max="2063" width="19.42578125" style="50" bestFit="1" customWidth="1"/>
    <col min="2064" max="2064" width="21" style="50" bestFit="1" customWidth="1"/>
    <col min="2065" max="2065" width="14.42578125" style="50" bestFit="1" customWidth="1"/>
    <col min="2066" max="2066" width="11" style="50" bestFit="1" customWidth="1"/>
    <col min="2067" max="2067" width="41.140625" style="50" customWidth="1"/>
    <col min="2068" max="2068" width="8.42578125" style="50" customWidth="1"/>
    <col min="2069" max="2069" width="13.140625" style="50" customWidth="1"/>
    <col min="2070" max="2071" width="10.42578125" style="50" customWidth="1"/>
    <col min="2072" max="2072" width="37.7109375" style="50" customWidth="1"/>
    <col min="2073" max="2304" width="11.42578125" style="50"/>
    <col min="2305" max="2305" width="14.42578125" style="50" customWidth="1"/>
    <col min="2306" max="2312" width="0" style="50" hidden="1" customWidth="1"/>
    <col min="2313" max="2313" width="19" style="50" customWidth="1"/>
    <col min="2314" max="2314" width="11.42578125" style="50"/>
    <col min="2315" max="2315" width="11.5703125" style="50" customWidth="1"/>
    <col min="2316" max="2316" width="12.7109375" style="50" customWidth="1"/>
    <col min="2317" max="2317" width="28.7109375" style="50" bestFit="1" customWidth="1"/>
    <col min="2318" max="2318" width="13.7109375" style="50" customWidth="1"/>
    <col min="2319" max="2319" width="19.42578125" style="50" bestFit="1" customWidth="1"/>
    <col min="2320" max="2320" width="21" style="50" bestFit="1" customWidth="1"/>
    <col min="2321" max="2321" width="14.42578125" style="50" bestFit="1" customWidth="1"/>
    <col min="2322" max="2322" width="11" style="50" bestFit="1" customWidth="1"/>
    <col min="2323" max="2323" width="41.140625" style="50" customWidth="1"/>
    <col min="2324" max="2324" width="8.42578125" style="50" customWidth="1"/>
    <col min="2325" max="2325" width="13.140625" style="50" customWidth="1"/>
    <col min="2326" max="2327" width="10.42578125" style="50" customWidth="1"/>
    <col min="2328" max="2328" width="37.7109375" style="50" customWidth="1"/>
    <col min="2329" max="2560" width="11.42578125" style="50"/>
    <col min="2561" max="2561" width="14.42578125" style="50" customWidth="1"/>
    <col min="2562" max="2568" width="0" style="50" hidden="1" customWidth="1"/>
    <col min="2569" max="2569" width="19" style="50" customWidth="1"/>
    <col min="2570" max="2570" width="11.42578125" style="50"/>
    <col min="2571" max="2571" width="11.5703125" style="50" customWidth="1"/>
    <col min="2572" max="2572" width="12.7109375" style="50" customWidth="1"/>
    <col min="2573" max="2573" width="28.7109375" style="50" bestFit="1" customWidth="1"/>
    <col min="2574" max="2574" width="13.7109375" style="50" customWidth="1"/>
    <col min="2575" max="2575" width="19.42578125" style="50" bestFit="1" customWidth="1"/>
    <col min="2576" max="2576" width="21" style="50" bestFit="1" customWidth="1"/>
    <col min="2577" max="2577" width="14.42578125" style="50" bestFit="1" customWidth="1"/>
    <col min="2578" max="2578" width="11" style="50" bestFit="1" customWidth="1"/>
    <col min="2579" max="2579" width="41.140625" style="50" customWidth="1"/>
    <col min="2580" max="2580" width="8.42578125" style="50" customWidth="1"/>
    <col min="2581" max="2581" width="13.140625" style="50" customWidth="1"/>
    <col min="2582" max="2583" width="10.42578125" style="50" customWidth="1"/>
    <col min="2584" max="2584" width="37.7109375" style="50" customWidth="1"/>
    <col min="2585" max="2816" width="11.42578125" style="50"/>
    <col min="2817" max="2817" width="14.42578125" style="50" customWidth="1"/>
    <col min="2818" max="2824" width="0" style="50" hidden="1" customWidth="1"/>
    <col min="2825" max="2825" width="19" style="50" customWidth="1"/>
    <col min="2826" max="2826" width="11.42578125" style="50"/>
    <col min="2827" max="2827" width="11.5703125" style="50" customWidth="1"/>
    <col min="2828" max="2828" width="12.7109375" style="50" customWidth="1"/>
    <col min="2829" max="2829" width="28.7109375" style="50" bestFit="1" customWidth="1"/>
    <col min="2830" max="2830" width="13.7109375" style="50" customWidth="1"/>
    <col min="2831" max="2831" width="19.42578125" style="50" bestFit="1" customWidth="1"/>
    <col min="2832" max="2832" width="21" style="50" bestFit="1" customWidth="1"/>
    <col min="2833" max="2833" width="14.42578125" style="50" bestFit="1" customWidth="1"/>
    <col min="2834" max="2834" width="11" style="50" bestFit="1" customWidth="1"/>
    <col min="2835" max="2835" width="41.140625" style="50" customWidth="1"/>
    <col min="2836" max="2836" width="8.42578125" style="50" customWidth="1"/>
    <col min="2837" max="2837" width="13.140625" style="50" customWidth="1"/>
    <col min="2838" max="2839" width="10.42578125" style="50" customWidth="1"/>
    <col min="2840" max="2840" width="37.7109375" style="50" customWidth="1"/>
    <col min="2841" max="3072" width="11.42578125" style="50"/>
    <col min="3073" max="3073" width="14.42578125" style="50" customWidth="1"/>
    <col min="3074" max="3080" width="0" style="50" hidden="1" customWidth="1"/>
    <col min="3081" max="3081" width="19" style="50" customWidth="1"/>
    <col min="3082" max="3082" width="11.42578125" style="50"/>
    <col min="3083" max="3083" width="11.5703125" style="50" customWidth="1"/>
    <col min="3084" max="3084" width="12.7109375" style="50" customWidth="1"/>
    <col min="3085" max="3085" width="28.7109375" style="50" bestFit="1" customWidth="1"/>
    <col min="3086" max="3086" width="13.7109375" style="50" customWidth="1"/>
    <col min="3087" max="3087" width="19.42578125" style="50" bestFit="1" customWidth="1"/>
    <col min="3088" max="3088" width="21" style="50" bestFit="1" customWidth="1"/>
    <col min="3089" max="3089" width="14.42578125" style="50" bestFit="1" customWidth="1"/>
    <col min="3090" max="3090" width="11" style="50" bestFit="1" customWidth="1"/>
    <col min="3091" max="3091" width="41.140625" style="50" customWidth="1"/>
    <col min="3092" max="3092" width="8.42578125" style="50" customWidth="1"/>
    <col min="3093" max="3093" width="13.140625" style="50" customWidth="1"/>
    <col min="3094" max="3095" width="10.42578125" style="50" customWidth="1"/>
    <col min="3096" max="3096" width="37.7109375" style="50" customWidth="1"/>
    <col min="3097" max="3328" width="11.42578125" style="50"/>
    <col min="3329" max="3329" width="14.42578125" style="50" customWidth="1"/>
    <col min="3330" max="3336" width="0" style="50" hidden="1" customWidth="1"/>
    <col min="3337" max="3337" width="19" style="50" customWidth="1"/>
    <col min="3338" max="3338" width="11.42578125" style="50"/>
    <col min="3339" max="3339" width="11.5703125" style="50" customWidth="1"/>
    <col min="3340" max="3340" width="12.7109375" style="50" customWidth="1"/>
    <col min="3341" max="3341" width="28.7109375" style="50" bestFit="1" customWidth="1"/>
    <col min="3342" max="3342" width="13.7109375" style="50" customWidth="1"/>
    <col min="3343" max="3343" width="19.42578125" style="50" bestFit="1" customWidth="1"/>
    <col min="3344" max="3344" width="21" style="50" bestFit="1" customWidth="1"/>
    <col min="3345" max="3345" width="14.42578125" style="50" bestFit="1" customWidth="1"/>
    <col min="3346" max="3346" width="11" style="50" bestFit="1" customWidth="1"/>
    <col min="3347" max="3347" width="41.140625" style="50" customWidth="1"/>
    <col min="3348" max="3348" width="8.42578125" style="50" customWidth="1"/>
    <col min="3349" max="3349" width="13.140625" style="50" customWidth="1"/>
    <col min="3350" max="3351" width="10.42578125" style="50" customWidth="1"/>
    <col min="3352" max="3352" width="37.7109375" style="50" customWidth="1"/>
    <col min="3353" max="3584" width="11.42578125" style="50"/>
    <col min="3585" max="3585" width="14.42578125" style="50" customWidth="1"/>
    <col min="3586" max="3592" width="0" style="50" hidden="1" customWidth="1"/>
    <col min="3593" max="3593" width="19" style="50" customWidth="1"/>
    <col min="3594" max="3594" width="11.42578125" style="50"/>
    <col min="3595" max="3595" width="11.5703125" style="50" customWidth="1"/>
    <col min="3596" max="3596" width="12.7109375" style="50" customWidth="1"/>
    <col min="3597" max="3597" width="28.7109375" style="50" bestFit="1" customWidth="1"/>
    <col min="3598" max="3598" width="13.7109375" style="50" customWidth="1"/>
    <col min="3599" max="3599" width="19.42578125" style="50" bestFit="1" customWidth="1"/>
    <col min="3600" max="3600" width="21" style="50" bestFit="1" customWidth="1"/>
    <col min="3601" max="3601" width="14.42578125" style="50" bestFit="1" customWidth="1"/>
    <col min="3602" max="3602" width="11" style="50" bestFit="1" customWidth="1"/>
    <col min="3603" max="3603" width="41.140625" style="50" customWidth="1"/>
    <col min="3604" max="3604" width="8.42578125" style="50" customWidth="1"/>
    <col min="3605" max="3605" width="13.140625" style="50" customWidth="1"/>
    <col min="3606" max="3607" width="10.42578125" style="50" customWidth="1"/>
    <col min="3608" max="3608" width="37.7109375" style="50" customWidth="1"/>
    <col min="3609" max="3840" width="11.42578125" style="50"/>
    <col min="3841" max="3841" width="14.42578125" style="50" customWidth="1"/>
    <col min="3842" max="3848" width="0" style="50" hidden="1" customWidth="1"/>
    <col min="3849" max="3849" width="19" style="50" customWidth="1"/>
    <col min="3850" max="3850" width="11.42578125" style="50"/>
    <col min="3851" max="3851" width="11.5703125" style="50" customWidth="1"/>
    <col min="3852" max="3852" width="12.7109375" style="50" customWidth="1"/>
    <col min="3853" max="3853" width="28.7109375" style="50" bestFit="1" customWidth="1"/>
    <col min="3854" max="3854" width="13.7109375" style="50" customWidth="1"/>
    <col min="3855" max="3855" width="19.42578125" style="50" bestFit="1" customWidth="1"/>
    <col min="3856" max="3856" width="21" style="50" bestFit="1" customWidth="1"/>
    <col min="3857" max="3857" width="14.42578125" style="50" bestFit="1" customWidth="1"/>
    <col min="3858" max="3858" width="11" style="50" bestFit="1" customWidth="1"/>
    <col min="3859" max="3859" width="41.140625" style="50" customWidth="1"/>
    <col min="3860" max="3860" width="8.42578125" style="50" customWidth="1"/>
    <col min="3861" max="3861" width="13.140625" style="50" customWidth="1"/>
    <col min="3862" max="3863" width="10.42578125" style="50" customWidth="1"/>
    <col min="3864" max="3864" width="37.7109375" style="50" customWidth="1"/>
    <col min="3865" max="4096" width="11.42578125" style="50"/>
    <col min="4097" max="4097" width="14.42578125" style="50" customWidth="1"/>
    <col min="4098" max="4104" width="0" style="50" hidden="1" customWidth="1"/>
    <col min="4105" max="4105" width="19" style="50" customWidth="1"/>
    <col min="4106" max="4106" width="11.42578125" style="50"/>
    <col min="4107" max="4107" width="11.5703125" style="50" customWidth="1"/>
    <col min="4108" max="4108" width="12.7109375" style="50" customWidth="1"/>
    <col min="4109" max="4109" width="28.7109375" style="50" bestFit="1" customWidth="1"/>
    <col min="4110" max="4110" width="13.7109375" style="50" customWidth="1"/>
    <col min="4111" max="4111" width="19.42578125" style="50" bestFit="1" customWidth="1"/>
    <col min="4112" max="4112" width="21" style="50" bestFit="1" customWidth="1"/>
    <col min="4113" max="4113" width="14.42578125" style="50" bestFit="1" customWidth="1"/>
    <col min="4114" max="4114" width="11" style="50" bestFit="1" customWidth="1"/>
    <col min="4115" max="4115" width="41.140625" style="50" customWidth="1"/>
    <col min="4116" max="4116" width="8.42578125" style="50" customWidth="1"/>
    <col min="4117" max="4117" width="13.140625" style="50" customWidth="1"/>
    <col min="4118" max="4119" width="10.42578125" style="50" customWidth="1"/>
    <col min="4120" max="4120" width="37.7109375" style="50" customWidth="1"/>
    <col min="4121" max="4352" width="11.42578125" style="50"/>
    <col min="4353" max="4353" width="14.42578125" style="50" customWidth="1"/>
    <col min="4354" max="4360" width="0" style="50" hidden="1" customWidth="1"/>
    <col min="4361" max="4361" width="19" style="50" customWidth="1"/>
    <col min="4362" max="4362" width="11.42578125" style="50"/>
    <col min="4363" max="4363" width="11.5703125" style="50" customWidth="1"/>
    <col min="4364" max="4364" width="12.7109375" style="50" customWidth="1"/>
    <col min="4365" max="4365" width="28.7109375" style="50" bestFit="1" customWidth="1"/>
    <col min="4366" max="4366" width="13.7109375" style="50" customWidth="1"/>
    <col min="4367" max="4367" width="19.42578125" style="50" bestFit="1" customWidth="1"/>
    <col min="4368" max="4368" width="21" style="50" bestFit="1" customWidth="1"/>
    <col min="4369" max="4369" width="14.42578125" style="50" bestFit="1" customWidth="1"/>
    <col min="4370" max="4370" width="11" style="50" bestFit="1" customWidth="1"/>
    <col min="4371" max="4371" width="41.140625" style="50" customWidth="1"/>
    <col min="4372" max="4372" width="8.42578125" style="50" customWidth="1"/>
    <col min="4373" max="4373" width="13.140625" style="50" customWidth="1"/>
    <col min="4374" max="4375" width="10.42578125" style="50" customWidth="1"/>
    <col min="4376" max="4376" width="37.7109375" style="50" customWidth="1"/>
    <col min="4377" max="4608" width="11.42578125" style="50"/>
    <col min="4609" max="4609" width="14.42578125" style="50" customWidth="1"/>
    <col min="4610" max="4616" width="0" style="50" hidden="1" customWidth="1"/>
    <col min="4617" max="4617" width="19" style="50" customWidth="1"/>
    <col min="4618" max="4618" width="11.42578125" style="50"/>
    <col min="4619" max="4619" width="11.5703125" style="50" customWidth="1"/>
    <col min="4620" max="4620" width="12.7109375" style="50" customWidth="1"/>
    <col min="4621" max="4621" width="28.7109375" style="50" bestFit="1" customWidth="1"/>
    <col min="4622" max="4622" width="13.7109375" style="50" customWidth="1"/>
    <col min="4623" max="4623" width="19.42578125" style="50" bestFit="1" customWidth="1"/>
    <col min="4624" max="4624" width="21" style="50" bestFit="1" customWidth="1"/>
    <col min="4625" max="4625" width="14.42578125" style="50" bestFit="1" customWidth="1"/>
    <col min="4626" max="4626" width="11" style="50" bestFit="1" customWidth="1"/>
    <col min="4627" max="4627" width="41.140625" style="50" customWidth="1"/>
    <col min="4628" max="4628" width="8.42578125" style="50" customWidth="1"/>
    <col min="4629" max="4629" width="13.140625" style="50" customWidth="1"/>
    <col min="4630" max="4631" width="10.42578125" style="50" customWidth="1"/>
    <col min="4632" max="4632" width="37.7109375" style="50" customWidth="1"/>
    <col min="4633" max="4864" width="11.42578125" style="50"/>
    <col min="4865" max="4865" width="14.42578125" style="50" customWidth="1"/>
    <col min="4866" max="4872" width="0" style="50" hidden="1" customWidth="1"/>
    <col min="4873" max="4873" width="19" style="50" customWidth="1"/>
    <col min="4874" max="4874" width="11.42578125" style="50"/>
    <col min="4875" max="4875" width="11.5703125" style="50" customWidth="1"/>
    <col min="4876" max="4876" width="12.7109375" style="50" customWidth="1"/>
    <col min="4877" max="4877" width="28.7109375" style="50" bestFit="1" customWidth="1"/>
    <col min="4878" max="4878" width="13.7109375" style="50" customWidth="1"/>
    <col min="4879" max="4879" width="19.42578125" style="50" bestFit="1" customWidth="1"/>
    <col min="4880" max="4880" width="21" style="50" bestFit="1" customWidth="1"/>
    <col min="4881" max="4881" width="14.42578125" style="50" bestFit="1" customWidth="1"/>
    <col min="4882" max="4882" width="11" style="50" bestFit="1" customWidth="1"/>
    <col min="4883" max="4883" width="41.140625" style="50" customWidth="1"/>
    <col min="4884" max="4884" width="8.42578125" style="50" customWidth="1"/>
    <col min="4885" max="4885" width="13.140625" style="50" customWidth="1"/>
    <col min="4886" max="4887" width="10.42578125" style="50" customWidth="1"/>
    <col min="4888" max="4888" width="37.7109375" style="50" customWidth="1"/>
    <col min="4889" max="5120" width="11.42578125" style="50"/>
    <col min="5121" max="5121" width="14.42578125" style="50" customWidth="1"/>
    <col min="5122" max="5128" width="0" style="50" hidden="1" customWidth="1"/>
    <col min="5129" max="5129" width="19" style="50" customWidth="1"/>
    <col min="5130" max="5130" width="11.42578125" style="50"/>
    <col min="5131" max="5131" width="11.5703125" style="50" customWidth="1"/>
    <col min="5132" max="5132" width="12.7109375" style="50" customWidth="1"/>
    <col min="5133" max="5133" width="28.7109375" style="50" bestFit="1" customWidth="1"/>
    <col min="5134" max="5134" width="13.7109375" style="50" customWidth="1"/>
    <col min="5135" max="5135" width="19.42578125" style="50" bestFit="1" customWidth="1"/>
    <col min="5136" max="5136" width="21" style="50" bestFit="1" customWidth="1"/>
    <col min="5137" max="5137" width="14.42578125" style="50" bestFit="1" customWidth="1"/>
    <col min="5138" max="5138" width="11" style="50" bestFit="1" customWidth="1"/>
    <col min="5139" max="5139" width="41.140625" style="50" customWidth="1"/>
    <col min="5140" max="5140" width="8.42578125" style="50" customWidth="1"/>
    <col min="5141" max="5141" width="13.140625" style="50" customWidth="1"/>
    <col min="5142" max="5143" width="10.42578125" style="50" customWidth="1"/>
    <col min="5144" max="5144" width="37.7109375" style="50" customWidth="1"/>
    <col min="5145" max="5376" width="11.42578125" style="50"/>
    <col min="5377" max="5377" width="14.42578125" style="50" customWidth="1"/>
    <col min="5378" max="5384" width="0" style="50" hidden="1" customWidth="1"/>
    <col min="5385" max="5385" width="19" style="50" customWidth="1"/>
    <col min="5386" max="5386" width="11.42578125" style="50"/>
    <col min="5387" max="5387" width="11.5703125" style="50" customWidth="1"/>
    <col min="5388" max="5388" width="12.7109375" style="50" customWidth="1"/>
    <col min="5389" max="5389" width="28.7109375" style="50" bestFit="1" customWidth="1"/>
    <col min="5390" max="5390" width="13.7109375" style="50" customWidth="1"/>
    <col min="5391" max="5391" width="19.42578125" style="50" bestFit="1" customWidth="1"/>
    <col min="5392" max="5392" width="21" style="50" bestFit="1" customWidth="1"/>
    <col min="5393" max="5393" width="14.42578125" style="50" bestFit="1" customWidth="1"/>
    <col min="5394" max="5394" width="11" style="50" bestFit="1" customWidth="1"/>
    <col min="5395" max="5395" width="41.140625" style="50" customWidth="1"/>
    <col min="5396" max="5396" width="8.42578125" style="50" customWidth="1"/>
    <col min="5397" max="5397" width="13.140625" style="50" customWidth="1"/>
    <col min="5398" max="5399" width="10.42578125" style="50" customWidth="1"/>
    <col min="5400" max="5400" width="37.7109375" style="50" customWidth="1"/>
    <col min="5401" max="5632" width="11.42578125" style="50"/>
    <col min="5633" max="5633" width="14.42578125" style="50" customWidth="1"/>
    <col min="5634" max="5640" width="0" style="50" hidden="1" customWidth="1"/>
    <col min="5641" max="5641" width="19" style="50" customWidth="1"/>
    <col min="5642" max="5642" width="11.42578125" style="50"/>
    <col min="5643" max="5643" width="11.5703125" style="50" customWidth="1"/>
    <col min="5644" max="5644" width="12.7109375" style="50" customWidth="1"/>
    <col min="5645" max="5645" width="28.7109375" style="50" bestFit="1" customWidth="1"/>
    <col min="5646" max="5646" width="13.7109375" style="50" customWidth="1"/>
    <col min="5647" max="5647" width="19.42578125" style="50" bestFit="1" customWidth="1"/>
    <col min="5648" max="5648" width="21" style="50" bestFit="1" customWidth="1"/>
    <col min="5649" max="5649" width="14.42578125" style="50" bestFit="1" customWidth="1"/>
    <col min="5650" max="5650" width="11" style="50" bestFit="1" customWidth="1"/>
    <col min="5651" max="5651" width="41.140625" style="50" customWidth="1"/>
    <col min="5652" max="5652" width="8.42578125" style="50" customWidth="1"/>
    <col min="5653" max="5653" width="13.140625" style="50" customWidth="1"/>
    <col min="5654" max="5655" width="10.42578125" style="50" customWidth="1"/>
    <col min="5656" max="5656" width="37.7109375" style="50" customWidth="1"/>
    <col min="5657" max="5888" width="11.42578125" style="50"/>
    <col min="5889" max="5889" width="14.42578125" style="50" customWidth="1"/>
    <col min="5890" max="5896" width="0" style="50" hidden="1" customWidth="1"/>
    <col min="5897" max="5897" width="19" style="50" customWidth="1"/>
    <col min="5898" max="5898" width="11.42578125" style="50"/>
    <col min="5899" max="5899" width="11.5703125" style="50" customWidth="1"/>
    <col min="5900" max="5900" width="12.7109375" style="50" customWidth="1"/>
    <col min="5901" max="5901" width="28.7109375" style="50" bestFit="1" customWidth="1"/>
    <col min="5902" max="5902" width="13.7109375" style="50" customWidth="1"/>
    <col min="5903" max="5903" width="19.42578125" style="50" bestFit="1" customWidth="1"/>
    <col min="5904" max="5904" width="21" style="50" bestFit="1" customWidth="1"/>
    <col min="5905" max="5905" width="14.42578125" style="50" bestFit="1" customWidth="1"/>
    <col min="5906" max="5906" width="11" style="50" bestFit="1" customWidth="1"/>
    <col min="5907" max="5907" width="41.140625" style="50" customWidth="1"/>
    <col min="5908" max="5908" width="8.42578125" style="50" customWidth="1"/>
    <col min="5909" max="5909" width="13.140625" style="50" customWidth="1"/>
    <col min="5910" max="5911" width="10.42578125" style="50" customWidth="1"/>
    <col min="5912" max="5912" width="37.7109375" style="50" customWidth="1"/>
    <col min="5913" max="6144" width="11.42578125" style="50"/>
    <col min="6145" max="6145" width="14.42578125" style="50" customWidth="1"/>
    <col min="6146" max="6152" width="0" style="50" hidden="1" customWidth="1"/>
    <col min="6153" max="6153" width="19" style="50" customWidth="1"/>
    <col min="6154" max="6154" width="11.42578125" style="50"/>
    <col min="6155" max="6155" width="11.5703125" style="50" customWidth="1"/>
    <col min="6156" max="6156" width="12.7109375" style="50" customWidth="1"/>
    <col min="6157" max="6157" width="28.7109375" style="50" bestFit="1" customWidth="1"/>
    <col min="6158" max="6158" width="13.7109375" style="50" customWidth="1"/>
    <col min="6159" max="6159" width="19.42578125" style="50" bestFit="1" customWidth="1"/>
    <col min="6160" max="6160" width="21" style="50" bestFit="1" customWidth="1"/>
    <col min="6161" max="6161" width="14.42578125" style="50" bestFit="1" customWidth="1"/>
    <col min="6162" max="6162" width="11" style="50" bestFit="1" customWidth="1"/>
    <col min="6163" max="6163" width="41.140625" style="50" customWidth="1"/>
    <col min="6164" max="6164" width="8.42578125" style="50" customWidth="1"/>
    <col min="6165" max="6165" width="13.140625" style="50" customWidth="1"/>
    <col min="6166" max="6167" width="10.42578125" style="50" customWidth="1"/>
    <col min="6168" max="6168" width="37.7109375" style="50" customWidth="1"/>
    <col min="6169" max="6400" width="11.42578125" style="50"/>
    <col min="6401" max="6401" width="14.42578125" style="50" customWidth="1"/>
    <col min="6402" max="6408" width="0" style="50" hidden="1" customWidth="1"/>
    <col min="6409" max="6409" width="19" style="50" customWidth="1"/>
    <col min="6410" max="6410" width="11.42578125" style="50"/>
    <col min="6411" max="6411" width="11.5703125" style="50" customWidth="1"/>
    <col min="6412" max="6412" width="12.7109375" style="50" customWidth="1"/>
    <col min="6413" max="6413" width="28.7109375" style="50" bestFit="1" customWidth="1"/>
    <col min="6414" max="6414" width="13.7109375" style="50" customWidth="1"/>
    <col min="6415" max="6415" width="19.42578125" style="50" bestFit="1" customWidth="1"/>
    <col min="6416" max="6416" width="21" style="50" bestFit="1" customWidth="1"/>
    <col min="6417" max="6417" width="14.42578125" style="50" bestFit="1" customWidth="1"/>
    <col min="6418" max="6418" width="11" style="50" bestFit="1" customWidth="1"/>
    <col min="6419" max="6419" width="41.140625" style="50" customWidth="1"/>
    <col min="6420" max="6420" width="8.42578125" style="50" customWidth="1"/>
    <col min="6421" max="6421" width="13.140625" style="50" customWidth="1"/>
    <col min="6422" max="6423" width="10.42578125" style="50" customWidth="1"/>
    <col min="6424" max="6424" width="37.7109375" style="50" customWidth="1"/>
    <col min="6425" max="6656" width="11.42578125" style="50"/>
    <col min="6657" max="6657" width="14.42578125" style="50" customWidth="1"/>
    <col min="6658" max="6664" width="0" style="50" hidden="1" customWidth="1"/>
    <col min="6665" max="6665" width="19" style="50" customWidth="1"/>
    <col min="6666" max="6666" width="11.42578125" style="50"/>
    <col min="6667" max="6667" width="11.5703125" style="50" customWidth="1"/>
    <col min="6668" max="6668" width="12.7109375" style="50" customWidth="1"/>
    <col min="6669" max="6669" width="28.7109375" style="50" bestFit="1" customWidth="1"/>
    <col min="6670" max="6670" width="13.7109375" style="50" customWidth="1"/>
    <col min="6671" max="6671" width="19.42578125" style="50" bestFit="1" customWidth="1"/>
    <col min="6672" max="6672" width="21" style="50" bestFit="1" customWidth="1"/>
    <col min="6673" max="6673" width="14.42578125" style="50" bestFit="1" customWidth="1"/>
    <col min="6674" max="6674" width="11" style="50" bestFit="1" customWidth="1"/>
    <col min="6675" max="6675" width="41.140625" style="50" customWidth="1"/>
    <col min="6676" max="6676" width="8.42578125" style="50" customWidth="1"/>
    <col min="6677" max="6677" width="13.140625" style="50" customWidth="1"/>
    <col min="6678" max="6679" width="10.42578125" style="50" customWidth="1"/>
    <col min="6680" max="6680" width="37.7109375" style="50" customWidth="1"/>
    <col min="6681" max="6912" width="11.42578125" style="50"/>
    <col min="6913" max="6913" width="14.42578125" style="50" customWidth="1"/>
    <col min="6914" max="6920" width="0" style="50" hidden="1" customWidth="1"/>
    <col min="6921" max="6921" width="19" style="50" customWidth="1"/>
    <col min="6922" max="6922" width="11.42578125" style="50"/>
    <col min="6923" max="6923" width="11.5703125" style="50" customWidth="1"/>
    <col min="6924" max="6924" width="12.7109375" style="50" customWidth="1"/>
    <col min="6925" max="6925" width="28.7109375" style="50" bestFit="1" customWidth="1"/>
    <col min="6926" max="6926" width="13.7109375" style="50" customWidth="1"/>
    <col min="6927" max="6927" width="19.42578125" style="50" bestFit="1" customWidth="1"/>
    <col min="6928" max="6928" width="21" style="50" bestFit="1" customWidth="1"/>
    <col min="6929" max="6929" width="14.42578125" style="50" bestFit="1" customWidth="1"/>
    <col min="6930" max="6930" width="11" style="50" bestFit="1" customWidth="1"/>
    <col min="6931" max="6931" width="41.140625" style="50" customWidth="1"/>
    <col min="6932" max="6932" width="8.42578125" style="50" customWidth="1"/>
    <col min="6933" max="6933" width="13.140625" style="50" customWidth="1"/>
    <col min="6934" max="6935" width="10.42578125" style="50" customWidth="1"/>
    <col min="6936" max="6936" width="37.7109375" style="50" customWidth="1"/>
    <col min="6937" max="7168" width="11.42578125" style="50"/>
    <col min="7169" max="7169" width="14.42578125" style="50" customWidth="1"/>
    <col min="7170" max="7176" width="0" style="50" hidden="1" customWidth="1"/>
    <col min="7177" max="7177" width="19" style="50" customWidth="1"/>
    <col min="7178" max="7178" width="11.42578125" style="50"/>
    <col min="7179" max="7179" width="11.5703125" style="50" customWidth="1"/>
    <col min="7180" max="7180" width="12.7109375" style="50" customWidth="1"/>
    <col min="7181" max="7181" width="28.7109375" style="50" bestFit="1" customWidth="1"/>
    <col min="7182" max="7182" width="13.7109375" style="50" customWidth="1"/>
    <col min="7183" max="7183" width="19.42578125" style="50" bestFit="1" customWidth="1"/>
    <col min="7184" max="7184" width="21" style="50" bestFit="1" customWidth="1"/>
    <col min="7185" max="7185" width="14.42578125" style="50" bestFit="1" customWidth="1"/>
    <col min="7186" max="7186" width="11" style="50" bestFit="1" customWidth="1"/>
    <col min="7187" max="7187" width="41.140625" style="50" customWidth="1"/>
    <col min="7188" max="7188" width="8.42578125" style="50" customWidth="1"/>
    <col min="7189" max="7189" width="13.140625" style="50" customWidth="1"/>
    <col min="7190" max="7191" width="10.42578125" style="50" customWidth="1"/>
    <col min="7192" max="7192" width="37.7109375" style="50" customWidth="1"/>
    <col min="7193" max="7424" width="11.42578125" style="50"/>
    <col min="7425" max="7425" width="14.42578125" style="50" customWidth="1"/>
    <col min="7426" max="7432" width="0" style="50" hidden="1" customWidth="1"/>
    <col min="7433" max="7433" width="19" style="50" customWidth="1"/>
    <col min="7434" max="7434" width="11.42578125" style="50"/>
    <col min="7435" max="7435" width="11.5703125" style="50" customWidth="1"/>
    <col min="7436" max="7436" width="12.7109375" style="50" customWidth="1"/>
    <col min="7437" max="7437" width="28.7109375" style="50" bestFit="1" customWidth="1"/>
    <col min="7438" max="7438" width="13.7109375" style="50" customWidth="1"/>
    <col min="7439" max="7439" width="19.42578125" style="50" bestFit="1" customWidth="1"/>
    <col min="7440" max="7440" width="21" style="50" bestFit="1" customWidth="1"/>
    <col min="7441" max="7441" width="14.42578125" style="50" bestFit="1" customWidth="1"/>
    <col min="7442" max="7442" width="11" style="50" bestFit="1" customWidth="1"/>
    <col min="7443" max="7443" width="41.140625" style="50" customWidth="1"/>
    <col min="7444" max="7444" width="8.42578125" style="50" customWidth="1"/>
    <col min="7445" max="7445" width="13.140625" style="50" customWidth="1"/>
    <col min="7446" max="7447" width="10.42578125" style="50" customWidth="1"/>
    <col min="7448" max="7448" width="37.7109375" style="50" customWidth="1"/>
    <col min="7449" max="7680" width="11.42578125" style="50"/>
    <col min="7681" max="7681" width="14.42578125" style="50" customWidth="1"/>
    <col min="7682" max="7688" width="0" style="50" hidden="1" customWidth="1"/>
    <col min="7689" max="7689" width="19" style="50" customWidth="1"/>
    <col min="7690" max="7690" width="11.42578125" style="50"/>
    <col min="7691" max="7691" width="11.5703125" style="50" customWidth="1"/>
    <col min="7692" max="7692" width="12.7109375" style="50" customWidth="1"/>
    <col min="7693" max="7693" width="28.7109375" style="50" bestFit="1" customWidth="1"/>
    <col min="7694" max="7694" width="13.7109375" style="50" customWidth="1"/>
    <col min="7695" max="7695" width="19.42578125" style="50" bestFit="1" customWidth="1"/>
    <col min="7696" max="7696" width="21" style="50" bestFit="1" customWidth="1"/>
    <col min="7697" max="7697" width="14.42578125" style="50" bestFit="1" customWidth="1"/>
    <col min="7698" max="7698" width="11" style="50" bestFit="1" customWidth="1"/>
    <col min="7699" max="7699" width="41.140625" style="50" customWidth="1"/>
    <col min="7700" max="7700" width="8.42578125" style="50" customWidth="1"/>
    <col min="7701" max="7701" width="13.140625" style="50" customWidth="1"/>
    <col min="7702" max="7703" width="10.42578125" style="50" customWidth="1"/>
    <col min="7704" max="7704" width="37.7109375" style="50" customWidth="1"/>
    <col min="7705" max="7936" width="11.42578125" style="50"/>
    <col min="7937" max="7937" width="14.42578125" style="50" customWidth="1"/>
    <col min="7938" max="7944" width="0" style="50" hidden="1" customWidth="1"/>
    <col min="7945" max="7945" width="19" style="50" customWidth="1"/>
    <col min="7946" max="7946" width="11.42578125" style="50"/>
    <col min="7947" max="7947" width="11.5703125" style="50" customWidth="1"/>
    <col min="7948" max="7948" width="12.7109375" style="50" customWidth="1"/>
    <col min="7949" max="7949" width="28.7109375" style="50" bestFit="1" customWidth="1"/>
    <col min="7950" max="7950" width="13.7109375" style="50" customWidth="1"/>
    <col min="7951" max="7951" width="19.42578125" style="50" bestFit="1" customWidth="1"/>
    <col min="7952" max="7952" width="21" style="50" bestFit="1" customWidth="1"/>
    <col min="7953" max="7953" width="14.42578125" style="50" bestFit="1" customWidth="1"/>
    <col min="7954" max="7954" width="11" style="50" bestFit="1" customWidth="1"/>
    <col min="7955" max="7955" width="41.140625" style="50" customWidth="1"/>
    <col min="7956" max="7956" width="8.42578125" style="50" customWidth="1"/>
    <col min="7957" max="7957" width="13.140625" style="50" customWidth="1"/>
    <col min="7958" max="7959" width="10.42578125" style="50" customWidth="1"/>
    <col min="7960" max="7960" width="37.7109375" style="50" customWidth="1"/>
    <col min="7961" max="8192" width="11.42578125" style="50"/>
    <col min="8193" max="8193" width="14.42578125" style="50" customWidth="1"/>
    <col min="8194" max="8200" width="0" style="50" hidden="1" customWidth="1"/>
    <col min="8201" max="8201" width="19" style="50" customWidth="1"/>
    <col min="8202" max="8202" width="11.42578125" style="50"/>
    <col min="8203" max="8203" width="11.5703125" style="50" customWidth="1"/>
    <col min="8204" max="8204" width="12.7109375" style="50" customWidth="1"/>
    <col min="8205" max="8205" width="28.7109375" style="50" bestFit="1" customWidth="1"/>
    <col min="8206" max="8206" width="13.7109375" style="50" customWidth="1"/>
    <col min="8207" max="8207" width="19.42578125" style="50" bestFit="1" customWidth="1"/>
    <col min="8208" max="8208" width="21" style="50" bestFit="1" customWidth="1"/>
    <col min="8209" max="8209" width="14.42578125" style="50" bestFit="1" customWidth="1"/>
    <col min="8210" max="8210" width="11" style="50" bestFit="1" customWidth="1"/>
    <col min="8211" max="8211" width="41.140625" style="50" customWidth="1"/>
    <col min="8212" max="8212" width="8.42578125" style="50" customWidth="1"/>
    <col min="8213" max="8213" width="13.140625" style="50" customWidth="1"/>
    <col min="8214" max="8215" width="10.42578125" style="50" customWidth="1"/>
    <col min="8216" max="8216" width="37.7109375" style="50" customWidth="1"/>
    <col min="8217" max="8448" width="11.42578125" style="50"/>
    <col min="8449" max="8449" width="14.42578125" style="50" customWidth="1"/>
    <col min="8450" max="8456" width="0" style="50" hidden="1" customWidth="1"/>
    <col min="8457" max="8457" width="19" style="50" customWidth="1"/>
    <col min="8458" max="8458" width="11.42578125" style="50"/>
    <col min="8459" max="8459" width="11.5703125" style="50" customWidth="1"/>
    <col min="8460" max="8460" width="12.7109375" style="50" customWidth="1"/>
    <col min="8461" max="8461" width="28.7109375" style="50" bestFit="1" customWidth="1"/>
    <col min="8462" max="8462" width="13.7109375" style="50" customWidth="1"/>
    <col min="8463" max="8463" width="19.42578125" style="50" bestFit="1" customWidth="1"/>
    <col min="8464" max="8464" width="21" style="50" bestFit="1" customWidth="1"/>
    <col min="8465" max="8465" width="14.42578125" style="50" bestFit="1" customWidth="1"/>
    <col min="8466" max="8466" width="11" style="50" bestFit="1" customWidth="1"/>
    <col min="8467" max="8467" width="41.140625" style="50" customWidth="1"/>
    <col min="8468" max="8468" width="8.42578125" style="50" customWidth="1"/>
    <col min="8469" max="8469" width="13.140625" style="50" customWidth="1"/>
    <col min="8470" max="8471" width="10.42578125" style="50" customWidth="1"/>
    <col min="8472" max="8472" width="37.7109375" style="50" customWidth="1"/>
    <col min="8473" max="8704" width="11.42578125" style="50"/>
    <col min="8705" max="8705" width="14.42578125" style="50" customWidth="1"/>
    <col min="8706" max="8712" width="0" style="50" hidden="1" customWidth="1"/>
    <col min="8713" max="8713" width="19" style="50" customWidth="1"/>
    <col min="8714" max="8714" width="11.42578125" style="50"/>
    <col min="8715" max="8715" width="11.5703125" style="50" customWidth="1"/>
    <col min="8716" max="8716" width="12.7109375" style="50" customWidth="1"/>
    <col min="8717" max="8717" width="28.7109375" style="50" bestFit="1" customWidth="1"/>
    <col min="8718" max="8718" width="13.7109375" style="50" customWidth="1"/>
    <col min="8719" max="8719" width="19.42578125" style="50" bestFit="1" customWidth="1"/>
    <col min="8720" max="8720" width="21" style="50" bestFit="1" customWidth="1"/>
    <col min="8721" max="8721" width="14.42578125" style="50" bestFit="1" customWidth="1"/>
    <col min="8722" max="8722" width="11" style="50" bestFit="1" customWidth="1"/>
    <col min="8723" max="8723" width="41.140625" style="50" customWidth="1"/>
    <col min="8724" max="8724" width="8.42578125" style="50" customWidth="1"/>
    <col min="8725" max="8725" width="13.140625" style="50" customWidth="1"/>
    <col min="8726" max="8727" width="10.42578125" style="50" customWidth="1"/>
    <col min="8728" max="8728" width="37.7109375" style="50" customWidth="1"/>
    <col min="8729" max="8960" width="11.42578125" style="50"/>
    <col min="8961" max="8961" width="14.42578125" style="50" customWidth="1"/>
    <col min="8962" max="8968" width="0" style="50" hidden="1" customWidth="1"/>
    <col min="8969" max="8969" width="19" style="50" customWidth="1"/>
    <col min="8970" max="8970" width="11.42578125" style="50"/>
    <col min="8971" max="8971" width="11.5703125" style="50" customWidth="1"/>
    <col min="8972" max="8972" width="12.7109375" style="50" customWidth="1"/>
    <col min="8973" max="8973" width="28.7109375" style="50" bestFit="1" customWidth="1"/>
    <col min="8974" max="8974" width="13.7109375" style="50" customWidth="1"/>
    <col min="8975" max="8975" width="19.42578125" style="50" bestFit="1" customWidth="1"/>
    <col min="8976" max="8976" width="21" style="50" bestFit="1" customWidth="1"/>
    <col min="8977" max="8977" width="14.42578125" style="50" bestFit="1" customWidth="1"/>
    <col min="8978" max="8978" width="11" style="50" bestFit="1" customWidth="1"/>
    <col min="8979" max="8979" width="41.140625" style="50" customWidth="1"/>
    <col min="8980" max="8980" width="8.42578125" style="50" customWidth="1"/>
    <col min="8981" max="8981" width="13.140625" style="50" customWidth="1"/>
    <col min="8982" max="8983" width="10.42578125" style="50" customWidth="1"/>
    <col min="8984" max="8984" width="37.7109375" style="50" customWidth="1"/>
    <col min="8985" max="9216" width="11.42578125" style="50"/>
    <col min="9217" max="9217" width="14.42578125" style="50" customWidth="1"/>
    <col min="9218" max="9224" width="0" style="50" hidden="1" customWidth="1"/>
    <col min="9225" max="9225" width="19" style="50" customWidth="1"/>
    <col min="9226" max="9226" width="11.42578125" style="50"/>
    <col min="9227" max="9227" width="11.5703125" style="50" customWidth="1"/>
    <col min="9228" max="9228" width="12.7109375" style="50" customWidth="1"/>
    <col min="9229" max="9229" width="28.7109375" style="50" bestFit="1" customWidth="1"/>
    <col min="9230" max="9230" width="13.7109375" style="50" customWidth="1"/>
    <col min="9231" max="9231" width="19.42578125" style="50" bestFit="1" customWidth="1"/>
    <col min="9232" max="9232" width="21" style="50" bestFit="1" customWidth="1"/>
    <col min="9233" max="9233" width="14.42578125" style="50" bestFit="1" customWidth="1"/>
    <col min="9234" max="9234" width="11" style="50" bestFit="1" customWidth="1"/>
    <col min="9235" max="9235" width="41.140625" style="50" customWidth="1"/>
    <col min="9236" max="9236" width="8.42578125" style="50" customWidth="1"/>
    <col min="9237" max="9237" width="13.140625" style="50" customWidth="1"/>
    <col min="9238" max="9239" width="10.42578125" style="50" customWidth="1"/>
    <col min="9240" max="9240" width="37.7109375" style="50" customWidth="1"/>
    <col min="9241" max="9472" width="11.42578125" style="50"/>
    <col min="9473" max="9473" width="14.42578125" style="50" customWidth="1"/>
    <col min="9474" max="9480" width="0" style="50" hidden="1" customWidth="1"/>
    <col min="9481" max="9481" width="19" style="50" customWidth="1"/>
    <col min="9482" max="9482" width="11.42578125" style="50"/>
    <col min="9483" max="9483" width="11.5703125" style="50" customWidth="1"/>
    <col min="9484" max="9484" width="12.7109375" style="50" customWidth="1"/>
    <col min="9485" max="9485" width="28.7109375" style="50" bestFit="1" customWidth="1"/>
    <col min="9486" max="9486" width="13.7109375" style="50" customWidth="1"/>
    <col min="9487" max="9487" width="19.42578125" style="50" bestFit="1" customWidth="1"/>
    <col min="9488" max="9488" width="21" style="50" bestFit="1" customWidth="1"/>
    <col min="9489" max="9489" width="14.42578125" style="50" bestFit="1" customWidth="1"/>
    <col min="9490" max="9490" width="11" style="50" bestFit="1" customWidth="1"/>
    <col min="9491" max="9491" width="41.140625" style="50" customWidth="1"/>
    <col min="9492" max="9492" width="8.42578125" style="50" customWidth="1"/>
    <col min="9493" max="9493" width="13.140625" style="50" customWidth="1"/>
    <col min="9494" max="9495" width="10.42578125" style="50" customWidth="1"/>
    <col min="9496" max="9496" width="37.7109375" style="50" customWidth="1"/>
    <col min="9497" max="9728" width="11.42578125" style="50"/>
    <col min="9729" max="9729" width="14.42578125" style="50" customWidth="1"/>
    <col min="9730" max="9736" width="0" style="50" hidden="1" customWidth="1"/>
    <col min="9737" max="9737" width="19" style="50" customWidth="1"/>
    <col min="9738" max="9738" width="11.42578125" style="50"/>
    <col min="9739" max="9739" width="11.5703125" style="50" customWidth="1"/>
    <col min="9740" max="9740" width="12.7109375" style="50" customWidth="1"/>
    <col min="9741" max="9741" width="28.7109375" style="50" bestFit="1" customWidth="1"/>
    <col min="9742" max="9742" width="13.7109375" style="50" customWidth="1"/>
    <col min="9743" max="9743" width="19.42578125" style="50" bestFit="1" customWidth="1"/>
    <col min="9744" max="9744" width="21" style="50" bestFit="1" customWidth="1"/>
    <col min="9745" max="9745" width="14.42578125" style="50" bestFit="1" customWidth="1"/>
    <col min="9746" max="9746" width="11" style="50" bestFit="1" customWidth="1"/>
    <col min="9747" max="9747" width="41.140625" style="50" customWidth="1"/>
    <col min="9748" max="9748" width="8.42578125" style="50" customWidth="1"/>
    <col min="9749" max="9749" width="13.140625" style="50" customWidth="1"/>
    <col min="9750" max="9751" width="10.42578125" style="50" customWidth="1"/>
    <col min="9752" max="9752" width="37.7109375" style="50" customWidth="1"/>
    <col min="9753" max="9984" width="11.42578125" style="50"/>
    <col min="9985" max="9985" width="14.42578125" style="50" customWidth="1"/>
    <col min="9986" max="9992" width="0" style="50" hidden="1" customWidth="1"/>
    <col min="9993" max="9993" width="19" style="50" customWidth="1"/>
    <col min="9994" max="9994" width="11.42578125" style="50"/>
    <col min="9995" max="9995" width="11.5703125" style="50" customWidth="1"/>
    <col min="9996" max="9996" width="12.7109375" style="50" customWidth="1"/>
    <col min="9997" max="9997" width="28.7109375" style="50" bestFit="1" customWidth="1"/>
    <col min="9998" max="9998" width="13.7109375" style="50" customWidth="1"/>
    <col min="9999" max="9999" width="19.42578125" style="50" bestFit="1" customWidth="1"/>
    <col min="10000" max="10000" width="21" style="50" bestFit="1" customWidth="1"/>
    <col min="10001" max="10001" width="14.42578125" style="50" bestFit="1" customWidth="1"/>
    <col min="10002" max="10002" width="11" style="50" bestFit="1" customWidth="1"/>
    <col min="10003" max="10003" width="41.140625" style="50" customWidth="1"/>
    <col min="10004" max="10004" width="8.42578125" style="50" customWidth="1"/>
    <col min="10005" max="10005" width="13.140625" style="50" customWidth="1"/>
    <col min="10006" max="10007" width="10.42578125" style="50" customWidth="1"/>
    <col min="10008" max="10008" width="37.7109375" style="50" customWidth="1"/>
    <col min="10009" max="10240" width="11.42578125" style="50"/>
    <col min="10241" max="10241" width="14.42578125" style="50" customWidth="1"/>
    <col min="10242" max="10248" width="0" style="50" hidden="1" customWidth="1"/>
    <col min="10249" max="10249" width="19" style="50" customWidth="1"/>
    <col min="10250" max="10250" width="11.42578125" style="50"/>
    <col min="10251" max="10251" width="11.5703125" style="50" customWidth="1"/>
    <col min="10252" max="10252" width="12.7109375" style="50" customWidth="1"/>
    <col min="10253" max="10253" width="28.7109375" style="50" bestFit="1" customWidth="1"/>
    <col min="10254" max="10254" width="13.7109375" style="50" customWidth="1"/>
    <col min="10255" max="10255" width="19.42578125" style="50" bestFit="1" customWidth="1"/>
    <col min="10256" max="10256" width="21" style="50" bestFit="1" customWidth="1"/>
    <col min="10257" max="10257" width="14.42578125" style="50" bestFit="1" customWidth="1"/>
    <col min="10258" max="10258" width="11" style="50" bestFit="1" customWidth="1"/>
    <col min="10259" max="10259" width="41.140625" style="50" customWidth="1"/>
    <col min="10260" max="10260" width="8.42578125" style="50" customWidth="1"/>
    <col min="10261" max="10261" width="13.140625" style="50" customWidth="1"/>
    <col min="10262" max="10263" width="10.42578125" style="50" customWidth="1"/>
    <col min="10264" max="10264" width="37.7109375" style="50" customWidth="1"/>
    <col min="10265" max="10496" width="11.42578125" style="50"/>
    <col min="10497" max="10497" width="14.42578125" style="50" customWidth="1"/>
    <col min="10498" max="10504" width="0" style="50" hidden="1" customWidth="1"/>
    <col min="10505" max="10505" width="19" style="50" customWidth="1"/>
    <col min="10506" max="10506" width="11.42578125" style="50"/>
    <col min="10507" max="10507" width="11.5703125" style="50" customWidth="1"/>
    <col min="10508" max="10508" width="12.7109375" style="50" customWidth="1"/>
    <col min="10509" max="10509" width="28.7109375" style="50" bestFit="1" customWidth="1"/>
    <col min="10510" max="10510" width="13.7109375" style="50" customWidth="1"/>
    <col min="10511" max="10511" width="19.42578125" style="50" bestFit="1" customWidth="1"/>
    <col min="10512" max="10512" width="21" style="50" bestFit="1" customWidth="1"/>
    <col min="10513" max="10513" width="14.42578125" style="50" bestFit="1" customWidth="1"/>
    <col min="10514" max="10514" width="11" style="50" bestFit="1" customWidth="1"/>
    <col min="10515" max="10515" width="41.140625" style="50" customWidth="1"/>
    <col min="10516" max="10516" width="8.42578125" style="50" customWidth="1"/>
    <col min="10517" max="10517" width="13.140625" style="50" customWidth="1"/>
    <col min="10518" max="10519" width="10.42578125" style="50" customWidth="1"/>
    <col min="10520" max="10520" width="37.7109375" style="50" customWidth="1"/>
    <col min="10521" max="10752" width="11.42578125" style="50"/>
    <col min="10753" max="10753" width="14.42578125" style="50" customWidth="1"/>
    <col min="10754" max="10760" width="0" style="50" hidden="1" customWidth="1"/>
    <col min="10761" max="10761" width="19" style="50" customWidth="1"/>
    <col min="10762" max="10762" width="11.42578125" style="50"/>
    <col min="10763" max="10763" width="11.5703125" style="50" customWidth="1"/>
    <col min="10764" max="10764" width="12.7109375" style="50" customWidth="1"/>
    <col min="10765" max="10765" width="28.7109375" style="50" bestFit="1" customWidth="1"/>
    <col min="10766" max="10766" width="13.7109375" style="50" customWidth="1"/>
    <col min="10767" max="10767" width="19.42578125" style="50" bestFit="1" customWidth="1"/>
    <col min="10768" max="10768" width="21" style="50" bestFit="1" customWidth="1"/>
    <col min="10769" max="10769" width="14.42578125" style="50" bestFit="1" customWidth="1"/>
    <col min="10770" max="10770" width="11" style="50" bestFit="1" customWidth="1"/>
    <col min="10771" max="10771" width="41.140625" style="50" customWidth="1"/>
    <col min="10772" max="10772" width="8.42578125" style="50" customWidth="1"/>
    <col min="10773" max="10773" width="13.140625" style="50" customWidth="1"/>
    <col min="10774" max="10775" width="10.42578125" style="50" customWidth="1"/>
    <col min="10776" max="10776" width="37.7109375" style="50" customWidth="1"/>
    <col min="10777" max="11008" width="11.42578125" style="50"/>
    <col min="11009" max="11009" width="14.42578125" style="50" customWidth="1"/>
    <col min="11010" max="11016" width="0" style="50" hidden="1" customWidth="1"/>
    <col min="11017" max="11017" width="19" style="50" customWidth="1"/>
    <col min="11018" max="11018" width="11.42578125" style="50"/>
    <col min="11019" max="11019" width="11.5703125" style="50" customWidth="1"/>
    <col min="11020" max="11020" width="12.7109375" style="50" customWidth="1"/>
    <col min="11021" max="11021" width="28.7109375" style="50" bestFit="1" customWidth="1"/>
    <col min="11022" max="11022" width="13.7109375" style="50" customWidth="1"/>
    <col min="11023" max="11023" width="19.42578125" style="50" bestFit="1" customWidth="1"/>
    <col min="11024" max="11024" width="21" style="50" bestFit="1" customWidth="1"/>
    <col min="11025" max="11025" width="14.42578125" style="50" bestFit="1" customWidth="1"/>
    <col min="11026" max="11026" width="11" style="50" bestFit="1" customWidth="1"/>
    <col min="11027" max="11027" width="41.140625" style="50" customWidth="1"/>
    <col min="11028" max="11028" width="8.42578125" style="50" customWidth="1"/>
    <col min="11029" max="11029" width="13.140625" style="50" customWidth="1"/>
    <col min="11030" max="11031" width="10.42578125" style="50" customWidth="1"/>
    <col min="11032" max="11032" width="37.7109375" style="50" customWidth="1"/>
    <col min="11033" max="11264" width="11.42578125" style="50"/>
    <col min="11265" max="11265" width="14.42578125" style="50" customWidth="1"/>
    <col min="11266" max="11272" width="0" style="50" hidden="1" customWidth="1"/>
    <col min="11273" max="11273" width="19" style="50" customWidth="1"/>
    <col min="11274" max="11274" width="11.42578125" style="50"/>
    <col min="11275" max="11275" width="11.5703125" style="50" customWidth="1"/>
    <col min="11276" max="11276" width="12.7109375" style="50" customWidth="1"/>
    <col min="11277" max="11277" width="28.7109375" style="50" bestFit="1" customWidth="1"/>
    <col min="11278" max="11278" width="13.7109375" style="50" customWidth="1"/>
    <col min="11279" max="11279" width="19.42578125" style="50" bestFit="1" customWidth="1"/>
    <col min="11280" max="11280" width="21" style="50" bestFit="1" customWidth="1"/>
    <col min="11281" max="11281" width="14.42578125" style="50" bestFit="1" customWidth="1"/>
    <col min="11282" max="11282" width="11" style="50" bestFit="1" customWidth="1"/>
    <col min="11283" max="11283" width="41.140625" style="50" customWidth="1"/>
    <col min="11284" max="11284" width="8.42578125" style="50" customWidth="1"/>
    <col min="11285" max="11285" width="13.140625" style="50" customWidth="1"/>
    <col min="11286" max="11287" width="10.42578125" style="50" customWidth="1"/>
    <col min="11288" max="11288" width="37.7109375" style="50" customWidth="1"/>
    <col min="11289" max="11520" width="11.42578125" style="50"/>
    <col min="11521" max="11521" width="14.42578125" style="50" customWidth="1"/>
    <col min="11522" max="11528" width="0" style="50" hidden="1" customWidth="1"/>
    <col min="11529" max="11529" width="19" style="50" customWidth="1"/>
    <col min="11530" max="11530" width="11.42578125" style="50"/>
    <col min="11531" max="11531" width="11.5703125" style="50" customWidth="1"/>
    <col min="11532" max="11532" width="12.7109375" style="50" customWidth="1"/>
    <col min="11533" max="11533" width="28.7109375" style="50" bestFit="1" customWidth="1"/>
    <col min="11534" max="11534" width="13.7109375" style="50" customWidth="1"/>
    <col min="11535" max="11535" width="19.42578125" style="50" bestFit="1" customWidth="1"/>
    <col min="11536" max="11536" width="21" style="50" bestFit="1" customWidth="1"/>
    <col min="11537" max="11537" width="14.42578125" style="50" bestFit="1" customWidth="1"/>
    <col min="11538" max="11538" width="11" style="50" bestFit="1" customWidth="1"/>
    <col min="11539" max="11539" width="41.140625" style="50" customWidth="1"/>
    <col min="11540" max="11540" width="8.42578125" style="50" customWidth="1"/>
    <col min="11541" max="11541" width="13.140625" style="50" customWidth="1"/>
    <col min="11542" max="11543" width="10.42578125" style="50" customWidth="1"/>
    <col min="11544" max="11544" width="37.7109375" style="50" customWidth="1"/>
    <col min="11545" max="11776" width="11.42578125" style="50"/>
    <col min="11777" max="11777" width="14.42578125" style="50" customWidth="1"/>
    <col min="11778" max="11784" width="0" style="50" hidden="1" customWidth="1"/>
    <col min="11785" max="11785" width="19" style="50" customWidth="1"/>
    <col min="11786" max="11786" width="11.42578125" style="50"/>
    <col min="11787" max="11787" width="11.5703125" style="50" customWidth="1"/>
    <col min="11788" max="11788" width="12.7109375" style="50" customWidth="1"/>
    <col min="11789" max="11789" width="28.7109375" style="50" bestFit="1" customWidth="1"/>
    <col min="11790" max="11790" width="13.7109375" style="50" customWidth="1"/>
    <col min="11791" max="11791" width="19.42578125" style="50" bestFit="1" customWidth="1"/>
    <col min="11792" max="11792" width="21" style="50" bestFit="1" customWidth="1"/>
    <col min="11793" max="11793" width="14.42578125" style="50" bestFit="1" customWidth="1"/>
    <col min="11794" max="11794" width="11" style="50" bestFit="1" customWidth="1"/>
    <col min="11795" max="11795" width="41.140625" style="50" customWidth="1"/>
    <col min="11796" max="11796" width="8.42578125" style="50" customWidth="1"/>
    <col min="11797" max="11797" width="13.140625" style="50" customWidth="1"/>
    <col min="11798" max="11799" width="10.42578125" style="50" customWidth="1"/>
    <col min="11800" max="11800" width="37.7109375" style="50" customWidth="1"/>
    <col min="11801" max="12032" width="11.42578125" style="50"/>
    <col min="12033" max="12033" width="14.42578125" style="50" customWidth="1"/>
    <col min="12034" max="12040" width="0" style="50" hidden="1" customWidth="1"/>
    <col min="12041" max="12041" width="19" style="50" customWidth="1"/>
    <col min="12042" max="12042" width="11.42578125" style="50"/>
    <col min="12043" max="12043" width="11.5703125" style="50" customWidth="1"/>
    <col min="12044" max="12044" width="12.7109375" style="50" customWidth="1"/>
    <col min="12045" max="12045" width="28.7109375" style="50" bestFit="1" customWidth="1"/>
    <col min="12046" max="12046" width="13.7109375" style="50" customWidth="1"/>
    <col min="12047" max="12047" width="19.42578125" style="50" bestFit="1" customWidth="1"/>
    <col min="12048" max="12048" width="21" style="50" bestFit="1" customWidth="1"/>
    <col min="12049" max="12049" width="14.42578125" style="50" bestFit="1" customWidth="1"/>
    <col min="12050" max="12050" width="11" style="50" bestFit="1" customWidth="1"/>
    <col min="12051" max="12051" width="41.140625" style="50" customWidth="1"/>
    <col min="12052" max="12052" width="8.42578125" style="50" customWidth="1"/>
    <col min="12053" max="12053" width="13.140625" style="50" customWidth="1"/>
    <col min="12054" max="12055" width="10.42578125" style="50" customWidth="1"/>
    <col min="12056" max="12056" width="37.7109375" style="50" customWidth="1"/>
    <col min="12057" max="12288" width="11.42578125" style="50"/>
    <col min="12289" max="12289" width="14.42578125" style="50" customWidth="1"/>
    <col min="12290" max="12296" width="0" style="50" hidden="1" customWidth="1"/>
    <col min="12297" max="12297" width="19" style="50" customWidth="1"/>
    <col min="12298" max="12298" width="11.42578125" style="50"/>
    <col min="12299" max="12299" width="11.5703125" style="50" customWidth="1"/>
    <col min="12300" max="12300" width="12.7109375" style="50" customWidth="1"/>
    <col min="12301" max="12301" width="28.7109375" style="50" bestFit="1" customWidth="1"/>
    <col min="12302" max="12302" width="13.7109375" style="50" customWidth="1"/>
    <col min="12303" max="12303" width="19.42578125" style="50" bestFit="1" customWidth="1"/>
    <col min="12304" max="12304" width="21" style="50" bestFit="1" customWidth="1"/>
    <col min="12305" max="12305" width="14.42578125" style="50" bestFit="1" customWidth="1"/>
    <col min="12306" max="12306" width="11" style="50" bestFit="1" customWidth="1"/>
    <col min="12307" max="12307" width="41.140625" style="50" customWidth="1"/>
    <col min="12308" max="12308" width="8.42578125" style="50" customWidth="1"/>
    <col min="12309" max="12309" width="13.140625" style="50" customWidth="1"/>
    <col min="12310" max="12311" width="10.42578125" style="50" customWidth="1"/>
    <col min="12312" max="12312" width="37.7109375" style="50" customWidth="1"/>
    <col min="12313" max="12544" width="11.42578125" style="50"/>
    <col min="12545" max="12545" width="14.42578125" style="50" customWidth="1"/>
    <col min="12546" max="12552" width="0" style="50" hidden="1" customWidth="1"/>
    <col min="12553" max="12553" width="19" style="50" customWidth="1"/>
    <col min="12554" max="12554" width="11.42578125" style="50"/>
    <col min="12555" max="12555" width="11.5703125" style="50" customWidth="1"/>
    <col min="12556" max="12556" width="12.7109375" style="50" customWidth="1"/>
    <col min="12557" max="12557" width="28.7109375" style="50" bestFit="1" customWidth="1"/>
    <col min="12558" max="12558" width="13.7109375" style="50" customWidth="1"/>
    <col min="12559" max="12559" width="19.42578125" style="50" bestFit="1" customWidth="1"/>
    <col min="12560" max="12560" width="21" style="50" bestFit="1" customWidth="1"/>
    <col min="12561" max="12561" width="14.42578125" style="50" bestFit="1" customWidth="1"/>
    <col min="12562" max="12562" width="11" style="50" bestFit="1" customWidth="1"/>
    <col min="12563" max="12563" width="41.140625" style="50" customWidth="1"/>
    <col min="12564" max="12564" width="8.42578125" style="50" customWidth="1"/>
    <col min="12565" max="12565" width="13.140625" style="50" customWidth="1"/>
    <col min="12566" max="12567" width="10.42578125" style="50" customWidth="1"/>
    <col min="12568" max="12568" width="37.7109375" style="50" customWidth="1"/>
    <col min="12569" max="12800" width="11.42578125" style="50"/>
    <col min="12801" max="12801" width="14.42578125" style="50" customWidth="1"/>
    <col min="12802" max="12808" width="0" style="50" hidden="1" customWidth="1"/>
    <col min="12809" max="12809" width="19" style="50" customWidth="1"/>
    <col min="12810" max="12810" width="11.42578125" style="50"/>
    <col min="12811" max="12811" width="11.5703125" style="50" customWidth="1"/>
    <col min="12812" max="12812" width="12.7109375" style="50" customWidth="1"/>
    <col min="12813" max="12813" width="28.7109375" style="50" bestFit="1" customWidth="1"/>
    <col min="12814" max="12814" width="13.7109375" style="50" customWidth="1"/>
    <col min="12815" max="12815" width="19.42578125" style="50" bestFit="1" customWidth="1"/>
    <col min="12816" max="12816" width="21" style="50" bestFit="1" customWidth="1"/>
    <col min="12817" max="12817" width="14.42578125" style="50" bestFit="1" customWidth="1"/>
    <col min="12818" max="12818" width="11" style="50" bestFit="1" customWidth="1"/>
    <col min="12819" max="12819" width="41.140625" style="50" customWidth="1"/>
    <col min="12820" max="12820" width="8.42578125" style="50" customWidth="1"/>
    <col min="12821" max="12821" width="13.140625" style="50" customWidth="1"/>
    <col min="12822" max="12823" width="10.42578125" style="50" customWidth="1"/>
    <col min="12824" max="12824" width="37.7109375" style="50" customWidth="1"/>
    <col min="12825" max="13056" width="11.42578125" style="50"/>
    <col min="13057" max="13057" width="14.42578125" style="50" customWidth="1"/>
    <col min="13058" max="13064" width="0" style="50" hidden="1" customWidth="1"/>
    <col min="13065" max="13065" width="19" style="50" customWidth="1"/>
    <col min="13066" max="13066" width="11.42578125" style="50"/>
    <col min="13067" max="13067" width="11.5703125" style="50" customWidth="1"/>
    <col min="13068" max="13068" width="12.7109375" style="50" customWidth="1"/>
    <col min="13069" max="13069" width="28.7109375" style="50" bestFit="1" customWidth="1"/>
    <col min="13070" max="13070" width="13.7109375" style="50" customWidth="1"/>
    <col min="13071" max="13071" width="19.42578125" style="50" bestFit="1" customWidth="1"/>
    <col min="13072" max="13072" width="21" style="50" bestFit="1" customWidth="1"/>
    <col min="13073" max="13073" width="14.42578125" style="50" bestFit="1" customWidth="1"/>
    <col min="13074" max="13074" width="11" style="50" bestFit="1" customWidth="1"/>
    <col min="13075" max="13075" width="41.140625" style="50" customWidth="1"/>
    <col min="13076" max="13076" width="8.42578125" style="50" customWidth="1"/>
    <col min="13077" max="13077" width="13.140625" style="50" customWidth="1"/>
    <col min="13078" max="13079" width="10.42578125" style="50" customWidth="1"/>
    <col min="13080" max="13080" width="37.7109375" style="50" customWidth="1"/>
    <col min="13081" max="13312" width="11.42578125" style="50"/>
    <col min="13313" max="13313" width="14.42578125" style="50" customWidth="1"/>
    <col min="13314" max="13320" width="0" style="50" hidden="1" customWidth="1"/>
    <col min="13321" max="13321" width="19" style="50" customWidth="1"/>
    <col min="13322" max="13322" width="11.42578125" style="50"/>
    <col min="13323" max="13323" width="11.5703125" style="50" customWidth="1"/>
    <col min="13324" max="13324" width="12.7109375" style="50" customWidth="1"/>
    <col min="13325" max="13325" width="28.7109375" style="50" bestFit="1" customWidth="1"/>
    <col min="13326" max="13326" width="13.7109375" style="50" customWidth="1"/>
    <col min="13327" max="13327" width="19.42578125" style="50" bestFit="1" customWidth="1"/>
    <col min="13328" max="13328" width="21" style="50" bestFit="1" customWidth="1"/>
    <col min="13329" max="13329" width="14.42578125" style="50" bestFit="1" customWidth="1"/>
    <col min="13330" max="13330" width="11" style="50" bestFit="1" customWidth="1"/>
    <col min="13331" max="13331" width="41.140625" style="50" customWidth="1"/>
    <col min="13332" max="13332" width="8.42578125" style="50" customWidth="1"/>
    <col min="13333" max="13333" width="13.140625" style="50" customWidth="1"/>
    <col min="13334" max="13335" width="10.42578125" style="50" customWidth="1"/>
    <col min="13336" max="13336" width="37.7109375" style="50" customWidth="1"/>
    <col min="13337" max="13568" width="11.42578125" style="50"/>
    <col min="13569" max="13569" width="14.42578125" style="50" customWidth="1"/>
    <col min="13570" max="13576" width="0" style="50" hidden="1" customWidth="1"/>
    <col min="13577" max="13577" width="19" style="50" customWidth="1"/>
    <col min="13578" max="13578" width="11.42578125" style="50"/>
    <col min="13579" max="13579" width="11.5703125" style="50" customWidth="1"/>
    <col min="13580" max="13580" width="12.7109375" style="50" customWidth="1"/>
    <col min="13581" max="13581" width="28.7109375" style="50" bestFit="1" customWidth="1"/>
    <col min="13582" max="13582" width="13.7109375" style="50" customWidth="1"/>
    <col min="13583" max="13583" width="19.42578125" style="50" bestFit="1" customWidth="1"/>
    <col min="13584" max="13584" width="21" style="50" bestFit="1" customWidth="1"/>
    <col min="13585" max="13585" width="14.42578125" style="50" bestFit="1" customWidth="1"/>
    <col min="13586" max="13586" width="11" style="50" bestFit="1" customWidth="1"/>
    <col min="13587" max="13587" width="41.140625" style="50" customWidth="1"/>
    <col min="13588" max="13588" width="8.42578125" style="50" customWidth="1"/>
    <col min="13589" max="13589" width="13.140625" style="50" customWidth="1"/>
    <col min="13590" max="13591" width="10.42578125" style="50" customWidth="1"/>
    <col min="13592" max="13592" width="37.7109375" style="50" customWidth="1"/>
    <col min="13593" max="13824" width="11.42578125" style="50"/>
    <col min="13825" max="13825" width="14.42578125" style="50" customWidth="1"/>
    <col min="13826" max="13832" width="0" style="50" hidden="1" customWidth="1"/>
    <col min="13833" max="13833" width="19" style="50" customWidth="1"/>
    <col min="13834" max="13834" width="11.42578125" style="50"/>
    <col min="13835" max="13835" width="11.5703125" style="50" customWidth="1"/>
    <col min="13836" max="13836" width="12.7109375" style="50" customWidth="1"/>
    <col min="13837" max="13837" width="28.7109375" style="50" bestFit="1" customWidth="1"/>
    <col min="13838" max="13838" width="13.7109375" style="50" customWidth="1"/>
    <col min="13839" max="13839" width="19.42578125" style="50" bestFit="1" customWidth="1"/>
    <col min="13840" max="13840" width="21" style="50" bestFit="1" customWidth="1"/>
    <col min="13841" max="13841" width="14.42578125" style="50" bestFit="1" customWidth="1"/>
    <col min="13842" max="13842" width="11" style="50" bestFit="1" customWidth="1"/>
    <col min="13843" max="13843" width="41.140625" style="50" customWidth="1"/>
    <col min="13844" max="13844" width="8.42578125" style="50" customWidth="1"/>
    <col min="13845" max="13845" width="13.140625" style="50" customWidth="1"/>
    <col min="13846" max="13847" width="10.42578125" style="50" customWidth="1"/>
    <col min="13848" max="13848" width="37.7109375" style="50" customWidth="1"/>
    <col min="13849" max="14080" width="11.42578125" style="50"/>
    <col min="14081" max="14081" width="14.42578125" style="50" customWidth="1"/>
    <col min="14082" max="14088" width="0" style="50" hidden="1" customWidth="1"/>
    <col min="14089" max="14089" width="19" style="50" customWidth="1"/>
    <col min="14090" max="14090" width="11.42578125" style="50"/>
    <col min="14091" max="14091" width="11.5703125" style="50" customWidth="1"/>
    <col min="14092" max="14092" width="12.7109375" style="50" customWidth="1"/>
    <col min="14093" max="14093" width="28.7109375" style="50" bestFit="1" customWidth="1"/>
    <col min="14094" max="14094" width="13.7109375" style="50" customWidth="1"/>
    <col min="14095" max="14095" width="19.42578125" style="50" bestFit="1" customWidth="1"/>
    <col min="14096" max="14096" width="21" style="50" bestFit="1" customWidth="1"/>
    <col min="14097" max="14097" width="14.42578125" style="50" bestFit="1" customWidth="1"/>
    <col min="14098" max="14098" width="11" style="50" bestFit="1" customWidth="1"/>
    <col min="14099" max="14099" width="41.140625" style="50" customWidth="1"/>
    <col min="14100" max="14100" width="8.42578125" style="50" customWidth="1"/>
    <col min="14101" max="14101" width="13.140625" style="50" customWidth="1"/>
    <col min="14102" max="14103" width="10.42578125" style="50" customWidth="1"/>
    <col min="14104" max="14104" width="37.7109375" style="50" customWidth="1"/>
    <col min="14105" max="14336" width="11.42578125" style="50"/>
    <col min="14337" max="14337" width="14.42578125" style="50" customWidth="1"/>
    <col min="14338" max="14344" width="0" style="50" hidden="1" customWidth="1"/>
    <col min="14345" max="14345" width="19" style="50" customWidth="1"/>
    <col min="14346" max="14346" width="11.42578125" style="50"/>
    <col min="14347" max="14347" width="11.5703125" style="50" customWidth="1"/>
    <col min="14348" max="14348" width="12.7109375" style="50" customWidth="1"/>
    <col min="14349" max="14349" width="28.7109375" style="50" bestFit="1" customWidth="1"/>
    <col min="14350" max="14350" width="13.7109375" style="50" customWidth="1"/>
    <col min="14351" max="14351" width="19.42578125" style="50" bestFit="1" customWidth="1"/>
    <col min="14352" max="14352" width="21" style="50" bestFit="1" customWidth="1"/>
    <col min="14353" max="14353" width="14.42578125" style="50" bestFit="1" customWidth="1"/>
    <col min="14354" max="14354" width="11" style="50" bestFit="1" customWidth="1"/>
    <col min="14355" max="14355" width="41.140625" style="50" customWidth="1"/>
    <col min="14356" max="14356" width="8.42578125" style="50" customWidth="1"/>
    <col min="14357" max="14357" width="13.140625" style="50" customWidth="1"/>
    <col min="14358" max="14359" width="10.42578125" style="50" customWidth="1"/>
    <col min="14360" max="14360" width="37.7109375" style="50" customWidth="1"/>
    <col min="14361" max="14592" width="11.42578125" style="50"/>
    <col min="14593" max="14593" width="14.42578125" style="50" customWidth="1"/>
    <col min="14594" max="14600" width="0" style="50" hidden="1" customWidth="1"/>
    <col min="14601" max="14601" width="19" style="50" customWidth="1"/>
    <col min="14602" max="14602" width="11.42578125" style="50"/>
    <col min="14603" max="14603" width="11.5703125" style="50" customWidth="1"/>
    <col min="14604" max="14604" width="12.7109375" style="50" customWidth="1"/>
    <col min="14605" max="14605" width="28.7109375" style="50" bestFit="1" customWidth="1"/>
    <col min="14606" max="14606" width="13.7109375" style="50" customWidth="1"/>
    <col min="14607" max="14607" width="19.42578125" style="50" bestFit="1" customWidth="1"/>
    <col min="14608" max="14608" width="21" style="50" bestFit="1" customWidth="1"/>
    <col min="14609" max="14609" width="14.42578125" style="50" bestFit="1" customWidth="1"/>
    <col min="14610" max="14610" width="11" style="50" bestFit="1" customWidth="1"/>
    <col min="14611" max="14611" width="41.140625" style="50" customWidth="1"/>
    <col min="14612" max="14612" width="8.42578125" style="50" customWidth="1"/>
    <col min="14613" max="14613" width="13.140625" style="50" customWidth="1"/>
    <col min="14614" max="14615" width="10.42578125" style="50" customWidth="1"/>
    <col min="14616" max="14616" width="37.7109375" style="50" customWidth="1"/>
    <col min="14617" max="14848" width="11.42578125" style="50"/>
    <col min="14849" max="14849" width="14.42578125" style="50" customWidth="1"/>
    <col min="14850" max="14856" width="0" style="50" hidden="1" customWidth="1"/>
    <col min="14857" max="14857" width="19" style="50" customWidth="1"/>
    <col min="14858" max="14858" width="11.42578125" style="50"/>
    <col min="14859" max="14859" width="11.5703125" style="50" customWidth="1"/>
    <col min="14860" max="14860" width="12.7109375" style="50" customWidth="1"/>
    <col min="14861" max="14861" width="28.7109375" style="50" bestFit="1" customWidth="1"/>
    <col min="14862" max="14862" width="13.7109375" style="50" customWidth="1"/>
    <col min="14863" max="14863" width="19.42578125" style="50" bestFit="1" customWidth="1"/>
    <col min="14864" max="14864" width="21" style="50" bestFit="1" customWidth="1"/>
    <col min="14865" max="14865" width="14.42578125" style="50" bestFit="1" customWidth="1"/>
    <col min="14866" max="14866" width="11" style="50" bestFit="1" customWidth="1"/>
    <col min="14867" max="14867" width="41.140625" style="50" customWidth="1"/>
    <col min="14868" max="14868" width="8.42578125" style="50" customWidth="1"/>
    <col min="14869" max="14869" width="13.140625" style="50" customWidth="1"/>
    <col min="14870" max="14871" width="10.42578125" style="50" customWidth="1"/>
    <col min="14872" max="14872" width="37.7109375" style="50" customWidth="1"/>
    <col min="14873" max="15104" width="11.42578125" style="50"/>
    <col min="15105" max="15105" width="14.42578125" style="50" customWidth="1"/>
    <col min="15106" max="15112" width="0" style="50" hidden="1" customWidth="1"/>
    <col min="15113" max="15113" width="19" style="50" customWidth="1"/>
    <col min="15114" max="15114" width="11.42578125" style="50"/>
    <col min="15115" max="15115" width="11.5703125" style="50" customWidth="1"/>
    <col min="15116" max="15116" width="12.7109375" style="50" customWidth="1"/>
    <col min="15117" max="15117" width="28.7109375" style="50" bestFit="1" customWidth="1"/>
    <col min="15118" max="15118" width="13.7109375" style="50" customWidth="1"/>
    <col min="15119" max="15119" width="19.42578125" style="50" bestFit="1" customWidth="1"/>
    <col min="15120" max="15120" width="21" style="50" bestFit="1" customWidth="1"/>
    <col min="15121" max="15121" width="14.42578125" style="50" bestFit="1" customWidth="1"/>
    <col min="15122" max="15122" width="11" style="50" bestFit="1" customWidth="1"/>
    <col min="15123" max="15123" width="41.140625" style="50" customWidth="1"/>
    <col min="15124" max="15124" width="8.42578125" style="50" customWidth="1"/>
    <col min="15125" max="15125" width="13.140625" style="50" customWidth="1"/>
    <col min="15126" max="15127" width="10.42578125" style="50" customWidth="1"/>
    <col min="15128" max="15128" width="37.7109375" style="50" customWidth="1"/>
    <col min="15129" max="15360" width="11.42578125" style="50"/>
    <col min="15361" max="15361" width="14.42578125" style="50" customWidth="1"/>
    <col min="15362" max="15368" width="0" style="50" hidden="1" customWidth="1"/>
    <col min="15369" max="15369" width="19" style="50" customWidth="1"/>
    <col min="15370" max="15370" width="11.42578125" style="50"/>
    <col min="15371" max="15371" width="11.5703125" style="50" customWidth="1"/>
    <col min="15372" max="15372" width="12.7109375" style="50" customWidth="1"/>
    <col min="15373" max="15373" width="28.7109375" style="50" bestFit="1" customWidth="1"/>
    <col min="15374" max="15374" width="13.7109375" style="50" customWidth="1"/>
    <col min="15375" max="15375" width="19.42578125" style="50" bestFit="1" customWidth="1"/>
    <col min="15376" max="15376" width="21" style="50" bestFit="1" customWidth="1"/>
    <col min="15377" max="15377" width="14.42578125" style="50" bestFit="1" customWidth="1"/>
    <col min="15378" max="15378" width="11" style="50" bestFit="1" customWidth="1"/>
    <col min="15379" max="15379" width="41.140625" style="50" customWidth="1"/>
    <col min="15380" max="15380" width="8.42578125" style="50" customWidth="1"/>
    <col min="15381" max="15381" width="13.140625" style="50" customWidth="1"/>
    <col min="15382" max="15383" width="10.42578125" style="50" customWidth="1"/>
    <col min="15384" max="15384" width="37.7109375" style="50" customWidth="1"/>
    <col min="15385" max="15616" width="11.42578125" style="50"/>
    <col min="15617" max="15617" width="14.42578125" style="50" customWidth="1"/>
    <col min="15618" max="15624" width="0" style="50" hidden="1" customWidth="1"/>
    <col min="15625" max="15625" width="19" style="50" customWidth="1"/>
    <col min="15626" max="15626" width="11.42578125" style="50"/>
    <col min="15627" max="15627" width="11.5703125" style="50" customWidth="1"/>
    <col min="15628" max="15628" width="12.7109375" style="50" customWidth="1"/>
    <col min="15629" max="15629" width="28.7109375" style="50" bestFit="1" customWidth="1"/>
    <col min="15630" max="15630" width="13.7109375" style="50" customWidth="1"/>
    <col min="15631" max="15631" width="19.42578125" style="50" bestFit="1" customWidth="1"/>
    <col min="15632" max="15632" width="21" style="50" bestFit="1" customWidth="1"/>
    <col min="15633" max="15633" width="14.42578125" style="50" bestFit="1" customWidth="1"/>
    <col min="15634" max="15634" width="11" style="50" bestFit="1" customWidth="1"/>
    <col min="15635" max="15635" width="41.140625" style="50" customWidth="1"/>
    <col min="15636" max="15636" width="8.42578125" style="50" customWidth="1"/>
    <col min="15637" max="15637" width="13.140625" style="50" customWidth="1"/>
    <col min="15638" max="15639" width="10.42578125" style="50" customWidth="1"/>
    <col min="15640" max="15640" width="37.7109375" style="50" customWidth="1"/>
    <col min="15641" max="15872" width="11.42578125" style="50"/>
    <col min="15873" max="15873" width="14.42578125" style="50" customWidth="1"/>
    <col min="15874" max="15880" width="0" style="50" hidden="1" customWidth="1"/>
    <col min="15881" max="15881" width="19" style="50" customWidth="1"/>
    <col min="15882" max="15882" width="11.42578125" style="50"/>
    <col min="15883" max="15883" width="11.5703125" style="50" customWidth="1"/>
    <col min="15884" max="15884" width="12.7109375" style="50" customWidth="1"/>
    <col min="15885" max="15885" width="28.7109375" style="50" bestFit="1" customWidth="1"/>
    <col min="15886" max="15886" width="13.7109375" style="50" customWidth="1"/>
    <col min="15887" max="15887" width="19.42578125" style="50" bestFit="1" customWidth="1"/>
    <col min="15888" max="15888" width="21" style="50" bestFit="1" customWidth="1"/>
    <col min="15889" max="15889" width="14.42578125" style="50" bestFit="1" customWidth="1"/>
    <col min="15890" max="15890" width="11" style="50" bestFit="1" customWidth="1"/>
    <col min="15891" max="15891" width="41.140625" style="50" customWidth="1"/>
    <col min="15892" max="15892" width="8.42578125" style="50" customWidth="1"/>
    <col min="15893" max="15893" width="13.140625" style="50" customWidth="1"/>
    <col min="15894" max="15895" width="10.42578125" style="50" customWidth="1"/>
    <col min="15896" max="15896" width="37.7109375" style="50" customWidth="1"/>
    <col min="15897" max="16128" width="11.42578125" style="50"/>
    <col min="16129" max="16129" width="14.42578125" style="50" customWidth="1"/>
    <col min="16130" max="16136" width="0" style="50" hidden="1" customWidth="1"/>
    <col min="16137" max="16137" width="19" style="50" customWidth="1"/>
    <col min="16138" max="16138" width="11.42578125" style="50"/>
    <col min="16139" max="16139" width="11.5703125" style="50" customWidth="1"/>
    <col min="16140" max="16140" width="12.7109375" style="50" customWidth="1"/>
    <col min="16141" max="16141" width="28.7109375" style="50" bestFit="1" customWidth="1"/>
    <col min="16142" max="16142" width="13.7109375" style="50" customWidth="1"/>
    <col min="16143" max="16143" width="19.42578125" style="50" bestFit="1" customWidth="1"/>
    <col min="16144" max="16144" width="21" style="50" bestFit="1" customWidth="1"/>
    <col min="16145" max="16145" width="14.42578125" style="50" bestFit="1" customWidth="1"/>
    <col min="16146" max="16146" width="11" style="50" bestFit="1" customWidth="1"/>
    <col min="16147" max="16147" width="41.140625" style="50" customWidth="1"/>
    <col min="16148" max="16148" width="8.42578125" style="50" customWidth="1"/>
    <col min="16149" max="16149" width="13.140625" style="50" customWidth="1"/>
    <col min="16150" max="16151" width="10.42578125" style="50" customWidth="1"/>
    <col min="16152" max="16152" width="37.7109375" style="50" customWidth="1"/>
    <col min="16153" max="16384" width="11.42578125" style="50"/>
  </cols>
  <sheetData>
    <row r="1" spans="1:28" s="42" customFormat="1" ht="15" customHeight="1">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row>
    <row r="2" spans="1:28" s="42" customFormat="1" ht="15">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row>
    <row r="3" spans="1:28" s="42" customFormat="1" ht="15">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1:28" s="42" customFormat="1" ht="19.5" customHeight="1">
      <c r="C4" s="194" t="s">
        <v>207</v>
      </c>
      <c r="D4" s="194"/>
      <c r="E4" s="194"/>
      <c r="F4" s="194"/>
      <c r="G4" s="194"/>
      <c r="H4" s="194"/>
      <c r="I4" s="194"/>
      <c r="J4" s="194"/>
      <c r="K4" s="194"/>
      <c r="L4" s="194"/>
      <c r="M4" s="194"/>
      <c r="N4" s="194"/>
      <c r="O4" s="194"/>
      <c r="P4" s="194"/>
      <c r="Q4" s="194"/>
      <c r="R4" s="194"/>
      <c r="S4" s="194"/>
      <c r="T4" s="194"/>
      <c r="U4" s="194"/>
      <c r="V4" s="194"/>
      <c r="W4" s="194"/>
      <c r="X4" s="194"/>
      <c r="Y4" s="194"/>
      <c r="Z4" s="194"/>
      <c r="AA4" s="194"/>
      <c r="AB4" s="194"/>
    </row>
    <row r="5" spans="1:28" s="47" customFormat="1" ht="38.25">
      <c r="C5" s="43" t="s">
        <v>22</v>
      </c>
      <c r="D5" s="43" t="s">
        <v>23</v>
      </c>
      <c r="E5" s="43" t="s">
        <v>24</v>
      </c>
      <c r="F5" s="43" t="s">
        <v>25</v>
      </c>
      <c r="G5" s="43" t="s">
        <v>26</v>
      </c>
      <c r="H5" s="43" t="s">
        <v>0</v>
      </c>
      <c r="I5" s="44" t="s">
        <v>27</v>
      </c>
      <c r="J5" s="43" t="s">
        <v>28</v>
      </c>
      <c r="K5" s="43" t="s">
        <v>29</v>
      </c>
      <c r="L5" s="43" t="s">
        <v>30</v>
      </c>
      <c r="M5" s="43" t="s">
        <v>31</v>
      </c>
      <c r="N5" s="43" t="s">
        <v>32</v>
      </c>
      <c r="O5" s="43" t="s">
        <v>33</v>
      </c>
      <c r="P5" s="43" t="s">
        <v>34</v>
      </c>
      <c r="Q5" s="45" t="s">
        <v>35</v>
      </c>
      <c r="R5" s="43" t="s">
        <v>36</v>
      </c>
      <c r="S5" s="43" t="s">
        <v>8</v>
      </c>
      <c r="T5" s="46" t="s">
        <v>45</v>
      </c>
      <c r="U5" s="43" t="s">
        <v>46</v>
      </c>
      <c r="V5" s="43" t="s">
        <v>37</v>
      </c>
      <c r="W5" s="43" t="s">
        <v>38</v>
      </c>
      <c r="X5" s="43" t="s">
        <v>39</v>
      </c>
      <c r="Y5" s="139" t="s">
        <v>55</v>
      </c>
      <c r="Z5" s="43" t="s">
        <v>40</v>
      </c>
    </row>
    <row r="6" spans="1:28" ht="63.75">
      <c r="A6" s="50" t="s">
        <v>138</v>
      </c>
      <c r="B6" s="50" t="str">
        <f>'Destino del Gasto'!D12</f>
        <v>TMP_ROO230302269203</v>
      </c>
      <c r="C6" s="115" t="s">
        <v>136</v>
      </c>
      <c r="D6" s="50">
        <v>230040</v>
      </c>
      <c r="F6" s="49" t="s">
        <v>137</v>
      </c>
      <c r="G6" s="57" t="s">
        <v>90</v>
      </c>
      <c r="H6" s="50" t="str">
        <f>'Destino del Gasto'!E12</f>
        <v>Mejoramiento de las Instalaciones existentes del Juzgado Penal Oral de la Ciudad de Chetumal</v>
      </c>
      <c r="I6" s="51">
        <f>'Destino del Gasto'!G12</f>
        <v>10375598.73</v>
      </c>
      <c r="J6" s="50" t="s">
        <v>136</v>
      </c>
      <c r="K6" s="58" t="s">
        <v>56</v>
      </c>
      <c r="L6" s="48" t="s">
        <v>57</v>
      </c>
      <c r="M6" s="48" t="s">
        <v>58</v>
      </c>
      <c r="N6" s="48" t="s">
        <v>59</v>
      </c>
      <c r="O6" s="48" t="s">
        <v>60</v>
      </c>
      <c r="P6" s="50">
        <v>233648</v>
      </c>
      <c r="Q6" s="52" t="s">
        <v>139</v>
      </c>
      <c r="R6" s="50" t="s">
        <v>140</v>
      </c>
      <c r="S6" s="50" t="s">
        <v>141</v>
      </c>
      <c r="V6" s="50" t="s">
        <v>142</v>
      </c>
      <c r="W6" s="50" t="s">
        <v>143</v>
      </c>
      <c r="X6" s="116" t="s">
        <v>50</v>
      </c>
      <c r="Z6" s="50" t="s">
        <v>144</v>
      </c>
    </row>
    <row r="7" spans="1:28" ht="89.25">
      <c r="A7" s="50" t="s">
        <v>145</v>
      </c>
      <c r="B7" s="50" t="str">
        <f>'Destino del Gasto'!D16</f>
        <v>TMP_ROO230302269346</v>
      </c>
      <c r="C7" s="115" t="s">
        <v>136</v>
      </c>
      <c r="D7" s="50">
        <v>230041</v>
      </c>
      <c r="F7" s="49" t="s">
        <v>150</v>
      </c>
      <c r="G7" s="57" t="s">
        <v>90</v>
      </c>
      <c r="H7" s="50" t="str">
        <f>'Destino del Gasto'!E16</f>
        <v>Mejoramiento del Juzgado Penal Oral de Felipe Carrillo Puerto</v>
      </c>
      <c r="I7" s="51">
        <f>'Destino del Gasto'!G16</f>
        <v>1850000</v>
      </c>
      <c r="J7" s="50" t="s">
        <v>136</v>
      </c>
      <c r="K7" s="58" t="s">
        <v>56</v>
      </c>
      <c r="L7" s="48" t="s">
        <v>57</v>
      </c>
      <c r="M7" s="48" t="s">
        <v>58</v>
      </c>
      <c r="N7" s="48" t="s">
        <v>59</v>
      </c>
      <c r="O7" s="48" t="s">
        <v>60</v>
      </c>
      <c r="P7" s="50">
        <v>83990</v>
      </c>
      <c r="Q7" s="52" t="s">
        <v>139</v>
      </c>
      <c r="R7" s="50" t="s">
        <v>152</v>
      </c>
      <c r="S7" s="50" t="s">
        <v>141</v>
      </c>
      <c r="V7" s="50" t="s">
        <v>142</v>
      </c>
      <c r="W7" s="50" t="s">
        <v>156</v>
      </c>
      <c r="X7" s="116" t="s">
        <v>99</v>
      </c>
      <c r="Z7" s="50" t="s">
        <v>157</v>
      </c>
    </row>
    <row r="8" spans="1:28" ht="89.25">
      <c r="A8" s="50" t="s">
        <v>146</v>
      </c>
      <c r="B8" s="50" t="str">
        <f>'Destino del Gasto'!D17</f>
        <v>TMP_ROO230302269361</v>
      </c>
      <c r="C8" s="115" t="s">
        <v>136</v>
      </c>
      <c r="D8" s="50">
        <v>230038</v>
      </c>
      <c r="F8" s="49" t="s">
        <v>168</v>
      </c>
      <c r="G8" s="57" t="s">
        <v>90</v>
      </c>
      <c r="H8" s="50" t="str">
        <f>'Destino del Gasto'!E17</f>
        <v>Mejoramiento al edificio de Juzgados Penales Orales de la ciudad de Playa del Carmen</v>
      </c>
      <c r="I8" s="117">
        <f>'Destino del Gasto'!G17</f>
        <v>2000000</v>
      </c>
      <c r="J8" s="50" t="s">
        <v>136</v>
      </c>
      <c r="K8" s="58" t="s">
        <v>56</v>
      </c>
      <c r="L8" s="48" t="s">
        <v>57</v>
      </c>
      <c r="M8" s="48" t="s">
        <v>58</v>
      </c>
      <c r="N8" s="48" t="s">
        <v>59</v>
      </c>
      <c r="O8" s="48" t="s">
        <v>60</v>
      </c>
      <c r="P8" s="50">
        <v>333800</v>
      </c>
      <c r="Q8" s="52" t="s">
        <v>139</v>
      </c>
      <c r="R8" s="50" t="s">
        <v>153</v>
      </c>
      <c r="S8" s="50" t="s">
        <v>141</v>
      </c>
      <c r="V8" s="50" t="s">
        <v>142</v>
      </c>
      <c r="W8" s="50" t="s">
        <v>158</v>
      </c>
      <c r="X8" s="116" t="s">
        <v>166</v>
      </c>
      <c r="Z8" s="50" t="s">
        <v>159</v>
      </c>
    </row>
    <row r="9" spans="1:28" ht="63.75">
      <c r="A9" s="50" t="s">
        <v>147</v>
      </c>
      <c r="B9" s="50" t="str">
        <f>'Destino del Gasto'!D20</f>
        <v>TMP_ROO230302269377</v>
      </c>
      <c r="C9" s="115" t="s">
        <v>136</v>
      </c>
      <c r="D9" s="50">
        <v>230039</v>
      </c>
      <c r="F9" s="49" t="s">
        <v>173</v>
      </c>
      <c r="G9" s="57" t="s">
        <v>90</v>
      </c>
      <c r="H9" s="50" t="str">
        <f>'Destino del Gasto'!E20</f>
        <v>Rehabilitación y Mejoramiento del Edificio de Juzgados Penales Orales de la ciudad de Cozumel</v>
      </c>
      <c r="I9" s="51">
        <f>'Destino del Gasto'!G20</f>
        <v>3500000</v>
      </c>
      <c r="J9" s="50" t="s">
        <v>136</v>
      </c>
      <c r="K9" s="58" t="s">
        <v>56</v>
      </c>
      <c r="L9" s="48" t="s">
        <v>57</v>
      </c>
      <c r="M9" s="48" t="s">
        <v>58</v>
      </c>
      <c r="N9" s="48" t="s">
        <v>59</v>
      </c>
      <c r="O9" s="48" t="s">
        <v>60</v>
      </c>
      <c r="P9" s="50">
        <v>88626</v>
      </c>
      <c r="Q9" s="52" t="s">
        <v>139</v>
      </c>
      <c r="R9" s="50" t="s">
        <v>154</v>
      </c>
      <c r="S9" s="50" t="s">
        <v>141</v>
      </c>
      <c r="V9" s="50" t="s">
        <v>142</v>
      </c>
      <c r="W9" s="50" t="s">
        <v>160</v>
      </c>
      <c r="X9" s="116" t="s">
        <v>52</v>
      </c>
      <c r="Z9" s="50" t="s">
        <v>161</v>
      </c>
    </row>
    <row r="10" spans="1:28" ht="63.75">
      <c r="A10" s="50" t="s">
        <v>148</v>
      </c>
      <c r="B10" s="50" t="str">
        <f>'Destino del Gasto'!D22</f>
        <v>TMP_ROO230302269390</v>
      </c>
      <c r="C10" s="115" t="s">
        <v>136</v>
      </c>
      <c r="D10" s="50">
        <v>230043</v>
      </c>
      <c r="F10" s="49" t="s">
        <v>175</v>
      </c>
      <c r="G10" s="57" t="s">
        <v>90</v>
      </c>
      <c r="H10" s="50" t="str">
        <f>'Destino del Gasto'!E22</f>
        <v>Mejoramiento del Edificio de Juzgados Penales Orales de la ciudad de Cancún</v>
      </c>
      <c r="I10" s="51">
        <f>'Destino del Gasto'!G22</f>
        <v>4000000</v>
      </c>
      <c r="J10" s="50" t="s">
        <v>136</v>
      </c>
      <c r="K10" s="58" t="s">
        <v>56</v>
      </c>
      <c r="L10" s="48" t="s">
        <v>57</v>
      </c>
      <c r="M10" s="48" t="s">
        <v>58</v>
      </c>
      <c r="N10" s="48" t="s">
        <v>59</v>
      </c>
      <c r="O10" s="48" t="s">
        <v>60</v>
      </c>
      <c r="P10" s="50">
        <v>911503</v>
      </c>
      <c r="Q10" s="52" t="s">
        <v>139</v>
      </c>
      <c r="R10" s="50" t="s">
        <v>165</v>
      </c>
      <c r="S10" s="50" t="s">
        <v>141</v>
      </c>
      <c r="V10" s="50" t="s">
        <v>142</v>
      </c>
      <c r="W10" s="50" t="s">
        <v>162</v>
      </c>
      <c r="X10" s="116" t="s">
        <v>51</v>
      </c>
      <c r="Z10" s="50" t="s">
        <v>163</v>
      </c>
    </row>
    <row r="11" spans="1:28" ht="76.5">
      <c r="A11" s="50" t="s">
        <v>149</v>
      </c>
      <c r="B11" s="50" t="str">
        <f>'Destino del Gasto'!D25</f>
        <v>TMP_ROO230302269400</v>
      </c>
      <c r="C11" s="115" t="s">
        <v>136</v>
      </c>
      <c r="D11" s="50">
        <v>230042</v>
      </c>
      <c r="F11" s="49" t="s">
        <v>177</v>
      </c>
      <c r="G11" s="57" t="s">
        <v>90</v>
      </c>
      <c r="H11" s="117" t="str">
        <f>'Destino del Gasto'!E25</f>
        <v>Mejoramiento, reparación y conservación del Edificio de Juzgados Penales Orales de la ciudad de Kantunilkín</v>
      </c>
      <c r="I11" s="117">
        <f>'Destino del Gasto'!G25</f>
        <v>1800000</v>
      </c>
      <c r="J11" s="50" t="s">
        <v>136</v>
      </c>
      <c r="K11" s="58" t="s">
        <v>56</v>
      </c>
      <c r="L11" s="48" t="s">
        <v>57</v>
      </c>
      <c r="M11" s="48" t="s">
        <v>58</v>
      </c>
      <c r="N11" s="48" t="s">
        <v>59</v>
      </c>
      <c r="O11" s="48" t="s">
        <v>60</v>
      </c>
      <c r="P11" s="50">
        <v>22686</v>
      </c>
      <c r="Q11" s="52" t="s">
        <v>139</v>
      </c>
      <c r="R11" s="50" t="s">
        <v>155</v>
      </c>
      <c r="S11" s="50" t="s">
        <v>141</v>
      </c>
      <c r="V11" s="50" t="s">
        <v>142</v>
      </c>
      <c r="W11" s="50" t="s">
        <v>164</v>
      </c>
      <c r="X11" s="116" t="s">
        <v>98</v>
      </c>
      <c r="Z11" s="50" t="s">
        <v>186</v>
      </c>
    </row>
    <row r="12" spans="1:28" ht="76.5">
      <c r="A12" s="50" t="s">
        <v>181</v>
      </c>
      <c r="B12" s="50" t="str">
        <f>'Destino del Gasto'!D29</f>
        <v>TMP_ROO230302269448</v>
      </c>
      <c r="C12" s="118" t="s">
        <v>41</v>
      </c>
      <c r="D12" s="50">
        <v>230028</v>
      </c>
      <c r="F12" s="49" t="s">
        <v>182</v>
      </c>
      <c r="G12" s="57" t="s">
        <v>90</v>
      </c>
      <c r="H12" s="49" t="str">
        <f>'Destino del Gasto'!E29</f>
        <v>Mejoramiento y rehabilitación del Centro de Ejecución de Medidas para Adolescentes</v>
      </c>
      <c r="I12" s="51">
        <f>'Destino del Gasto'!G29:G29</f>
        <v>1077065.3600000001</v>
      </c>
      <c r="J12" s="50" t="s">
        <v>95</v>
      </c>
      <c r="K12" s="58" t="s">
        <v>56</v>
      </c>
      <c r="L12" s="50" t="s">
        <v>57</v>
      </c>
      <c r="M12" s="50" t="s">
        <v>58</v>
      </c>
      <c r="N12" s="50" t="s">
        <v>59</v>
      </c>
      <c r="O12" s="50" t="s">
        <v>60</v>
      </c>
      <c r="P12" s="50">
        <v>35</v>
      </c>
      <c r="Q12" s="52" t="s">
        <v>183</v>
      </c>
      <c r="R12" s="50">
        <v>35</v>
      </c>
      <c r="S12" s="50" t="s">
        <v>141</v>
      </c>
      <c r="T12" s="53">
        <v>1</v>
      </c>
      <c r="U12" s="50" t="s">
        <v>184</v>
      </c>
      <c r="V12" s="50" t="s">
        <v>57</v>
      </c>
      <c r="W12" s="50" t="s">
        <v>61</v>
      </c>
      <c r="X12" s="50" t="s">
        <v>50</v>
      </c>
      <c r="Z12" s="50" t="s">
        <v>185</v>
      </c>
      <c r="AA12" s="50">
        <v>18.505278000000001</v>
      </c>
      <c r="AB12" s="50">
        <v>88.337221999999997</v>
      </c>
    </row>
    <row r="13" spans="1:28" ht="114.75">
      <c r="A13" s="50" t="s">
        <v>187</v>
      </c>
      <c r="B13" s="50" t="str">
        <f>'Destino del Gasto'!D30</f>
        <v>TMP_ROO230302269454</v>
      </c>
      <c r="C13" s="118" t="s">
        <v>41</v>
      </c>
      <c r="D13" s="50">
        <v>230027</v>
      </c>
      <c r="F13" s="49" t="s">
        <v>188</v>
      </c>
      <c r="G13" s="57" t="s">
        <v>90</v>
      </c>
      <c r="H13" s="50" t="str">
        <f>'Destino del Gasto'!E30</f>
        <v>Mejoramiento, construcción y ampliación del Centro Penitenciario Chetumal</v>
      </c>
      <c r="I13" s="51">
        <f>'Destino del Gasto'!G30</f>
        <v>4309034.03</v>
      </c>
      <c r="J13" s="50" t="s">
        <v>95</v>
      </c>
      <c r="K13" s="58" t="s">
        <v>56</v>
      </c>
      <c r="L13" s="50" t="s">
        <v>57</v>
      </c>
      <c r="M13" s="50" t="s">
        <v>58</v>
      </c>
      <c r="N13" s="50" t="s">
        <v>59</v>
      </c>
      <c r="O13" s="50" t="s">
        <v>60</v>
      </c>
      <c r="P13" s="50">
        <v>37</v>
      </c>
      <c r="Q13" s="52" t="s">
        <v>190</v>
      </c>
      <c r="R13" s="50">
        <v>37</v>
      </c>
      <c r="S13" s="50" t="s">
        <v>141</v>
      </c>
      <c r="T13" s="53">
        <v>197</v>
      </c>
      <c r="U13" s="50" t="s">
        <v>191</v>
      </c>
      <c r="V13" s="50" t="s">
        <v>57</v>
      </c>
      <c r="W13" s="50" t="s">
        <v>61</v>
      </c>
      <c r="X13" s="50" t="s">
        <v>50</v>
      </c>
      <c r="Z13" s="50" t="s">
        <v>185</v>
      </c>
    </row>
    <row r="14" spans="1:28" ht="63.75">
      <c r="A14" s="50" t="s">
        <v>195</v>
      </c>
      <c r="B14" s="50" t="str">
        <f>'Destino del Gasto'!D31</f>
        <v>TMP_ROO230302270244</v>
      </c>
      <c r="C14" s="50" t="s">
        <v>44</v>
      </c>
      <c r="D14" s="120"/>
      <c r="E14" s="120"/>
      <c r="F14" s="120"/>
      <c r="G14" s="50" t="s">
        <v>206</v>
      </c>
      <c r="H14" s="49" t="str">
        <f>'Destino del Gasto'!E31</f>
        <v>Fortalecimiento de las Instituciones de Seguridad Pública y Procuración de Justicia - Adquisición de vehículos</v>
      </c>
      <c r="I14" s="51">
        <v>3480000</v>
      </c>
      <c r="J14" s="50" t="s">
        <v>44</v>
      </c>
      <c r="K14" s="50" t="s">
        <v>65</v>
      </c>
      <c r="L14" s="50" t="s">
        <v>57</v>
      </c>
      <c r="M14" s="50" t="s">
        <v>58</v>
      </c>
      <c r="N14" s="50" t="s">
        <v>59</v>
      </c>
      <c r="O14" s="50" t="s">
        <v>60</v>
      </c>
      <c r="P14" s="50">
        <v>233648</v>
      </c>
      <c r="Q14" s="52" t="s">
        <v>198</v>
      </c>
      <c r="R14" s="50">
        <v>233648</v>
      </c>
      <c r="S14" s="50" t="s">
        <v>42</v>
      </c>
      <c r="T14" s="53">
        <v>1</v>
      </c>
      <c r="U14" s="50" t="s">
        <v>199</v>
      </c>
      <c r="V14" s="50" t="s">
        <v>57</v>
      </c>
      <c r="W14" s="50" t="s">
        <v>61</v>
      </c>
      <c r="X14" s="50" t="s">
        <v>50</v>
      </c>
      <c r="Y14" s="140" t="s">
        <v>62</v>
      </c>
      <c r="Z14" s="50" t="s">
        <v>63</v>
      </c>
    </row>
    <row r="15" spans="1:28" ht="76.5">
      <c r="A15" s="50" t="s">
        <v>196</v>
      </c>
      <c r="B15" s="50" t="str">
        <f>'Destino del Gasto'!D32</f>
        <v>TMP_ROO230302270260</v>
      </c>
      <c r="C15" s="50" t="s">
        <v>44</v>
      </c>
      <c r="D15" s="120"/>
      <c r="E15" s="120"/>
      <c r="F15" s="120"/>
      <c r="G15" s="50" t="s">
        <v>206</v>
      </c>
      <c r="H15" s="49" t="str">
        <f>'Destino del Gasto'!E32</f>
        <v>Fortalecimiento de las áreas de investigación forense y pericial - Adquisición de Equipo médico y de laboratorio y vehículos y equipo de transporte</v>
      </c>
      <c r="I15" s="51">
        <v>13327820</v>
      </c>
      <c r="J15" s="50" t="s">
        <v>44</v>
      </c>
      <c r="K15" s="50" t="s">
        <v>65</v>
      </c>
      <c r="L15" s="50" t="s">
        <v>57</v>
      </c>
      <c r="M15" s="50" t="s">
        <v>58</v>
      </c>
      <c r="N15" s="50" t="s">
        <v>59</v>
      </c>
      <c r="O15" s="50" t="s">
        <v>60</v>
      </c>
      <c r="P15" s="50">
        <v>233648</v>
      </c>
      <c r="Q15" s="52" t="s">
        <v>198</v>
      </c>
      <c r="R15" s="50">
        <v>233648</v>
      </c>
      <c r="S15" s="50" t="s">
        <v>42</v>
      </c>
      <c r="T15" s="53">
        <v>5</v>
      </c>
      <c r="U15" s="50" t="s">
        <v>200</v>
      </c>
      <c r="V15" s="50" t="s">
        <v>57</v>
      </c>
      <c r="W15" s="50" t="s">
        <v>61</v>
      </c>
      <c r="X15" s="50" t="s">
        <v>50</v>
      </c>
      <c r="Y15" s="140" t="s">
        <v>62</v>
      </c>
      <c r="Z15" s="50" t="s">
        <v>63</v>
      </c>
    </row>
    <row r="16" spans="1:28" s="120" customFormat="1" ht="89.25">
      <c r="A16" s="120" t="s">
        <v>208</v>
      </c>
      <c r="B16" s="120" t="s">
        <v>260</v>
      </c>
      <c r="C16" s="120" t="s">
        <v>209</v>
      </c>
      <c r="F16" s="171"/>
      <c r="G16" s="120" t="s">
        <v>210</v>
      </c>
      <c r="H16" s="120" t="s">
        <v>311</v>
      </c>
      <c r="I16" s="172">
        <v>550000</v>
      </c>
      <c r="J16" s="120" t="s">
        <v>211</v>
      </c>
      <c r="K16" s="120" t="s">
        <v>65</v>
      </c>
      <c r="L16" s="120" t="s">
        <v>57</v>
      </c>
      <c r="M16" s="120" t="s">
        <v>58</v>
      </c>
      <c r="N16" s="120" t="s">
        <v>59</v>
      </c>
      <c r="O16" s="120" t="s">
        <v>60</v>
      </c>
      <c r="P16" s="120">
        <v>1857985</v>
      </c>
      <c r="Q16" s="173" t="s">
        <v>259</v>
      </c>
      <c r="R16" s="120">
        <v>1857985</v>
      </c>
      <c r="S16" s="120" t="s">
        <v>42</v>
      </c>
      <c r="T16" s="174">
        <v>50</v>
      </c>
      <c r="U16" s="120" t="s">
        <v>212</v>
      </c>
      <c r="V16" s="120" t="s">
        <v>57</v>
      </c>
      <c r="W16" s="120" t="s">
        <v>143</v>
      </c>
      <c r="X16" s="120" t="s">
        <v>50</v>
      </c>
      <c r="Y16" s="175" t="s">
        <v>214</v>
      </c>
      <c r="Z16" s="120" t="s">
        <v>213</v>
      </c>
    </row>
    <row r="17" spans="1:30" s="120" customFormat="1" ht="302.25">
      <c r="A17" s="120" t="s">
        <v>254</v>
      </c>
      <c r="C17" s="176" t="s">
        <v>41</v>
      </c>
      <c r="D17" s="177" t="s">
        <v>109</v>
      </c>
      <c r="F17" s="171"/>
      <c r="G17" s="176" t="s">
        <v>64</v>
      </c>
      <c r="H17" s="176" t="s">
        <v>310</v>
      </c>
      <c r="I17" s="178">
        <f>227892.54+80000</f>
        <v>307892.54000000004</v>
      </c>
      <c r="J17" s="176" t="s">
        <v>126</v>
      </c>
      <c r="K17" s="176" t="s">
        <v>65</v>
      </c>
      <c r="L17" s="176" t="s">
        <v>57</v>
      </c>
      <c r="M17" s="176" t="s">
        <v>58</v>
      </c>
      <c r="N17" s="176" t="s">
        <v>59</v>
      </c>
      <c r="O17" s="176" t="s">
        <v>60</v>
      </c>
      <c r="P17" s="179">
        <v>1857985</v>
      </c>
      <c r="Q17" s="180" t="s">
        <v>217</v>
      </c>
      <c r="R17" s="179">
        <v>1857985</v>
      </c>
      <c r="S17" s="177" t="s">
        <v>42</v>
      </c>
      <c r="T17" s="181">
        <v>7</v>
      </c>
      <c r="U17" s="182" t="s">
        <v>218</v>
      </c>
      <c r="V17" s="176" t="s">
        <v>57</v>
      </c>
      <c r="W17" s="176" t="s">
        <v>61</v>
      </c>
      <c r="X17" s="176" t="s">
        <v>50</v>
      </c>
      <c r="Y17" s="183" t="s">
        <v>265</v>
      </c>
      <c r="Z17" s="176" t="s">
        <v>219</v>
      </c>
      <c r="AA17" s="182" t="s">
        <v>261</v>
      </c>
      <c r="AB17" s="182"/>
      <c r="AC17" s="184" t="s">
        <v>216</v>
      </c>
      <c r="AD17" s="185">
        <f>227534+58000</f>
        <v>285534</v>
      </c>
    </row>
    <row r="18" spans="1:30" s="120" customFormat="1" ht="232.5">
      <c r="A18" s="120" t="s">
        <v>255</v>
      </c>
      <c r="C18" s="176" t="s">
        <v>41</v>
      </c>
      <c r="D18" s="177" t="s">
        <v>109</v>
      </c>
      <c r="F18" s="171"/>
      <c r="G18" s="176" t="s">
        <v>64</v>
      </c>
      <c r="H18" s="176" t="s">
        <v>309</v>
      </c>
      <c r="I18" s="178">
        <f>2400000+400000+852000</f>
        <v>3652000</v>
      </c>
      <c r="J18" s="176" t="s">
        <v>112</v>
      </c>
      <c r="K18" s="176" t="s">
        <v>65</v>
      </c>
      <c r="L18" s="176" t="s">
        <v>57</v>
      </c>
      <c r="M18" s="176" t="s">
        <v>58</v>
      </c>
      <c r="N18" s="176" t="s">
        <v>59</v>
      </c>
      <c r="O18" s="176" t="s">
        <v>60</v>
      </c>
      <c r="P18" s="179">
        <v>1857985</v>
      </c>
      <c r="Q18" s="180" t="s">
        <v>222</v>
      </c>
      <c r="R18" s="179">
        <v>1857985</v>
      </c>
      <c r="S18" s="177" t="s">
        <v>42</v>
      </c>
      <c r="T18" s="181">
        <v>15</v>
      </c>
      <c r="U18" s="182" t="s">
        <v>223</v>
      </c>
      <c r="V18" s="176" t="s">
        <v>57</v>
      </c>
      <c r="W18" s="176" t="s">
        <v>61</v>
      </c>
      <c r="X18" s="176" t="s">
        <v>50</v>
      </c>
      <c r="Y18" s="183" t="s">
        <v>266</v>
      </c>
      <c r="Z18" s="176" t="s">
        <v>224</v>
      </c>
      <c r="AA18" s="182" t="s">
        <v>220</v>
      </c>
      <c r="AB18" s="182"/>
      <c r="AC18" s="184" t="s">
        <v>221</v>
      </c>
      <c r="AD18" s="186">
        <f>399040+2399344+851556</f>
        <v>3649940</v>
      </c>
    </row>
    <row r="19" spans="1:30" s="120" customFormat="1" ht="378">
      <c r="A19" s="120" t="s">
        <v>256</v>
      </c>
      <c r="C19" s="176" t="s">
        <v>41</v>
      </c>
      <c r="D19" s="177" t="s">
        <v>109</v>
      </c>
      <c r="F19" s="171"/>
      <c r="G19" s="176" t="s">
        <v>64</v>
      </c>
      <c r="H19" s="176" t="s">
        <v>308</v>
      </c>
      <c r="I19" s="187">
        <f>240000+118700+8000+80000+608000+600000+741495.08+810000+125000</f>
        <v>3331195.08</v>
      </c>
      <c r="J19" s="176" t="s">
        <v>81</v>
      </c>
      <c r="K19" s="176" t="s">
        <v>65</v>
      </c>
      <c r="L19" s="176" t="s">
        <v>57</v>
      </c>
      <c r="M19" s="176" t="s">
        <v>58</v>
      </c>
      <c r="N19" s="176" t="s">
        <v>59</v>
      </c>
      <c r="O19" s="176" t="s">
        <v>60</v>
      </c>
      <c r="P19" s="179">
        <v>1857985</v>
      </c>
      <c r="Q19" s="188" t="s">
        <v>227</v>
      </c>
      <c r="R19" s="179">
        <v>1857985</v>
      </c>
      <c r="S19" s="177" t="s">
        <v>42</v>
      </c>
      <c r="T19" s="181">
        <v>61</v>
      </c>
      <c r="U19" s="182" t="s">
        <v>228</v>
      </c>
      <c r="V19" s="176" t="s">
        <v>57</v>
      </c>
      <c r="W19" s="176" t="s">
        <v>61</v>
      </c>
      <c r="X19" s="176" t="s">
        <v>50</v>
      </c>
      <c r="Y19" s="175" t="s">
        <v>267</v>
      </c>
      <c r="Z19" s="176" t="s">
        <v>229</v>
      </c>
      <c r="AA19" s="189" t="s">
        <v>225</v>
      </c>
      <c r="AB19" s="182"/>
      <c r="AC19" s="184" t="s">
        <v>226</v>
      </c>
      <c r="AD19" s="185">
        <f>239424+118633.2+7999.36+79999.4+607608+599720+741240+809100+124700</f>
        <v>3328423.96</v>
      </c>
    </row>
    <row r="20" spans="1:30" s="120" customFormat="1" ht="372">
      <c r="A20" s="120" t="s">
        <v>257</v>
      </c>
      <c r="C20" s="176" t="s">
        <v>41</v>
      </c>
      <c r="D20" s="177" t="s">
        <v>109</v>
      </c>
      <c r="F20" s="171"/>
      <c r="G20" s="176" t="s">
        <v>64</v>
      </c>
      <c r="H20" s="176" t="s">
        <v>307</v>
      </c>
      <c r="I20" s="187">
        <f>52500+30000</f>
        <v>82500</v>
      </c>
      <c r="J20" s="176" t="s">
        <v>83</v>
      </c>
      <c r="K20" s="176" t="s">
        <v>65</v>
      </c>
      <c r="L20" s="176" t="s">
        <v>57</v>
      </c>
      <c r="M20" s="176" t="s">
        <v>58</v>
      </c>
      <c r="N20" s="176" t="s">
        <v>59</v>
      </c>
      <c r="O20" s="176" t="s">
        <v>60</v>
      </c>
      <c r="P20" s="179">
        <v>1857985</v>
      </c>
      <c r="Q20" s="180" t="s">
        <v>232</v>
      </c>
      <c r="R20" s="179">
        <v>1857985</v>
      </c>
      <c r="S20" s="177" t="s">
        <v>42</v>
      </c>
      <c r="T20" s="190">
        <v>5</v>
      </c>
      <c r="U20" s="182" t="s">
        <v>233</v>
      </c>
      <c r="V20" s="176" t="s">
        <v>57</v>
      </c>
      <c r="W20" s="176" t="s">
        <v>61</v>
      </c>
      <c r="X20" s="176" t="s">
        <v>50</v>
      </c>
      <c r="Y20" s="175" t="s">
        <v>267</v>
      </c>
      <c r="Z20" s="176" t="s">
        <v>234</v>
      </c>
      <c r="AA20" s="182" t="s">
        <v>230</v>
      </c>
      <c r="AB20" s="182"/>
      <c r="AC20" s="184" t="s">
        <v>231</v>
      </c>
      <c r="AD20" s="186">
        <f>52478.4+29997.6</f>
        <v>82476</v>
      </c>
    </row>
    <row r="21" spans="1:30" s="129" customFormat="1" ht="232.5">
      <c r="A21" s="129" t="s">
        <v>258</v>
      </c>
      <c r="C21" s="130" t="s">
        <v>41</v>
      </c>
      <c r="D21" s="131" t="s">
        <v>109</v>
      </c>
      <c r="F21" s="132"/>
      <c r="G21" s="130" t="s">
        <v>64</v>
      </c>
      <c r="H21" s="130" t="s">
        <v>268</v>
      </c>
      <c r="I21" s="133">
        <f>947883.1</f>
        <v>947883.1</v>
      </c>
      <c r="J21" s="130" t="s">
        <v>235</v>
      </c>
      <c r="K21" s="130" t="s">
        <v>65</v>
      </c>
      <c r="L21" s="130" t="s">
        <v>57</v>
      </c>
      <c r="M21" s="130" t="s">
        <v>58</v>
      </c>
      <c r="N21" s="130" t="s">
        <v>59</v>
      </c>
      <c r="O21" s="130" t="s">
        <v>60</v>
      </c>
      <c r="P21" s="134">
        <v>1857985</v>
      </c>
      <c r="Q21" s="135" t="s">
        <v>238</v>
      </c>
      <c r="R21" s="134">
        <v>1857985</v>
      </c>
      <c r="S21" s="131" t="s">
        <v>70</v>
      </c>
      <c r="T21" s="143">
        <v>1</v>
      </c>
      <c r="U21" s="136" t="s">
        <v>239</v>
      </c>
      <c r="V21" s="130" t="s">
        <v>57</v>
      </c>
      <c r="W21" s="130" t="s">
        <v>61</v>
      </c>
      <c r="X21" s="130" t="s">
        <v>50</v>
      </c>
      <c r="Y21" s="142" t="s">
        <v>265</v>
      </c>
      <c r="Z21" s="130" t="s">
        <v>240</v>
      </c>
      <c r="AA21" s="136" t="s">
        <v>236</v>
      </c>
      <c r="AB21" s="136"/>
      <c r="AC21" s="137" t="s">
        <v>237</v>
      </c>
      <c r="AD21" s="141">
        <v>947720</v>
      </c>
    </row>
    <row r="22" spans="1:30" s="129" customFormat="1" ht="232.5">
      <c r="A22" s="129" t="s">
        <v>262</v>
      </c>
      <c r="C22" s="130" t="s">
        <v>41</v>
      </c>
      <c r="D22" s="131" t="s">
        <v>109</v>
      </c>
      <c r="F22" s="132"/>
      <c r="G22" s="130" t="s">
        <v>64</v>
      </c>
      <c r="H22" s="130" t="s">
        <v>269</v>
      </c>
      <c r="I22" s="133">
        <v>400000</v>
      </c>
      <c r="J22" s="130" t="s">
        <v>235</v>
      </c>
      <c r="K22" s="130" t="s">
        <v>65</v>
      </c>
      <c r="L22" s="130" t="s">
        <v>57</v>
      </c>
      <c r="M22" s="130" t="s">
        <v>58</v>
      </c>
      <c r="N22" s="130" t="s">
        <v>59</v>
      </c>
      <c r="O22" s="130" t="s">
        <v>60</v>
      </c>
      <c r="P22" s="134">
        <v>1857985</v>
      </c>
      <c r="Q22" s="135" t="s">
        <v>243</v>
      </c>
      <c r="R22" s="134">
        <v>1857985</v>
      </c>
      <c r="S22" s="131" t="s">
        <v>42</v>
      </c>
      <c r="T22" s="143">
        <v>1</v>
      </c>
      <c r="U22" s="136" t="s">
        <v>244</v>
      </c>
      <c r="V22" s="130" t="s">
        <v>57</v>
      </c>
      <c r="W22" s="130" t="s">
        <v>61</v>
      </c>
      <c r="X22" s="130" t="s">
        <v>50</v>
      </c>
      <c r="Y22" s="142" t="s">
        <v>265</v>
      </c>
      <c r="Z22" s="130" t="s">
        <v>240</v>
      </c>
      <c r="AA22" s="136" t="s">
        <v>241</v>
      </c>
      <c r="AB22" s="136"/>
      <c r="AC22" s="137" t="s">
        <v>242</v>
      </c>
      <c r="AD22" s="141">
        <v>399991.2</v>
      </c>
    </row>
    <row r="23" spans="1:30" s="129" customFormat="1" ht="252">
      <c r="A23" s="129" t="s">
        <v>263</v>
      </c>
      <c r="C23" s="130" t="s">
        <v>41</v>
      </c>
      <c r="D23" s="131" t="s">
        <v>109</v>
      </c>
      <c r="F23" s="132"/>
      <c r="G23" s="130" t="s">
        <v>64</v>
      </c>
      <c r="H23" s="130" t="s">
        <v>270</v>
      </c>
      <c r="I23" s="133">
        <f>150000+300000+2250000+1400000+254522+1100000+80000+350000</f>
        <v>5884522</v>
      </c>
      <c r="J23" s="130" t="s">
        <v>235</v>
      </c>
      <c r="K23" s="130" t="s">
        <v>65</v>
      </c>
      <c r="L23" s="130" t="s">
        <v>57</v>
      </c>
      <c r="M23" s="130" t="s">
        <v>58</v>
      </c>
      <c r="N23" s="130" t="s">
        <v>59</v>
      </c>
      <c r="O23" s="130" t="s">
        <v>60</v>
      </c>
      <c r="P23" s="134">
        <v>1857985</v>
      </c>
      <c r="Q23" s="135" t="s">
        <v>247</v>
      </c>
      <c r="R23" s="134">
        <v>1857985</v>
      </c>
      <c r="S23" s="131" t="s">
        <v>42</v>
      </c>
      <c r="T23" s="143">
        <v>174</v>
      </c>
      <c r="U23" s="136" t="s">
        <v>248</v>
      </c>
      <c r="V23" s="130" t="s">
        <v>57</v>
      </c>
      <c r="W23" s="130" t="s">
        <v>61</v>
      </c>
      <c r="X23" s="130" t="s">
        <v>50</v>
      </c>
      <c r="Y23" s="142" t="s">
        <v>265</v>
      </c>
      <c r="Z23" s="130" t="s">
        <v>240</v>
      </c>
      <c r="AA23" s="136" t="s">
        <v>245</v>
      </c>
      <c r="AB23" s="136"/>
      <c r="AC23" s="137" t="s">
        <v>246</v>
      </c>
      <c r="AD23" s="138">
        <f>149640+299628+2249820+1399922.8+254040+1099912+79993.6+349856</f>
        <v>5882812.3999999994</v>
      </c>
    </row>
    <row r="24" spans="1:30" s="129" customFormat="1" ht="234">
      <c r="A24" s="129" t="s">
        <v>264</v>
      </c>
      <c r="C24" s="130" t="s">
        <v>41</v>
      </c>
      <c r="D24" s="131" t="s">
        <v>109</v>
      </c>
      <c r="F24" s="132"/>
      <c r="G24" s="130" t="s">
        <v>64</v>
      </c>
      <c r="H24" s="130" t="s">
        <v>271</v>
      </c>
      <c r="I24" s="133">
        <f>385000+1727961.76+297733.34+495000</f>
        <v>2905695.0999999996</v>
      </c>
      <c r="J24" s="130" t="s">
        <v>124</v>
      </c>
      <c r="K24" s="130" t="s">
        <v>65</v>
      </c>
      <c r="L24" s="130" t="s">
        <v>57</v>
      </c>
      <c r="M24" s="130" t="s">
        <v>58</v>
      </c>
      <c r="N24" s="130" t="s">
        <v>59</v>
      </c>
      <c r="O24" s="130" t="s">
        <v>60</v>
      </c>
      <c r="P24" s="134">
        <v>1857985</v>
      </c>
      <c r="Q24" s="135" t="s">
        <v>251</v>
      </c>
      <c r="R24" s="134">
        <v>1857985</v>
      </c>
      <c r="S24" s="131" t="s">
        <v>42</v>
      </c>
      <c r="T24" s="143">
        <v>25</v>
      </c>
      <c r="U24" s="136" t="s">
        <v>252</v>
      </c>
      <c r="V24" s="130" t="s">
        <v>57</v>
      </c>
      <c r="W24" s="130" t="s">
        <v>61</v>
      </c>
      <c r="X24" s="130" t="s">
        <v>50</v>
      </c>
      <c r="Y24" s="142" t="s">
        <v>265</v>
      </c>
      <c r="Z24" s="130" t="s">
        <v>253</v>
      </c>
      <c r="AA24" s="136" t="s">
        <v>249</v>
      </c>
      <c r="AB24" s="136"/>
      <c r="AC24" s="137" t="s">
        <v>250</v>
      </c>
      <c r="AD24" s="141">
        <f>384076+1727240+297656+493812</f>
        <v>2902784</v>
      </c>
    </row>
    <row r="25" spans="1:30" ht="344.25">
      <c r="A25" s="50" t="s">
        <v>298</v>
      </c>
      <c r="C25" s="144" t="s">
        <v>280</v>
      </c>
      <c r="D25" s="144" t="s">
        <v>57</v>
      </c>
      <c r="E25" s="145" t="s">
        <v>58</v>
      </c>
      <c r="F25" s="145" t="s">
        <v>59</v>
      </c>
      <c r="G25" s="145" t="s">
        <v>60</v>
      </c>
      <c r="H25" s="145" t="s">
        <v>303</v>
      </c>
      <c r="I25" s="146">
        <v>6255752.7000000002</v>
      </c>
      <c r="J25" s="144" t="s">
        <v>282</v>
      </c>
      <c r="K25" s="145" t="s">
        <v>281</v>
      </c>
      <c r="L25" s="144" t="s">
        <v>57</v>
      </c>
      <c r="M25" s="145" t="s">
        <v>58</v>
      </c>
      <c r="N25" s="145" t="s">
        <v>59</v>
      </c>
      <c r="O25" s="145" t="s">
        <v>60</v>
      </c>
      <c r="P25" s="147">
        <v>1857985</v>
      </c>
      <c r="Q25" s="148" t="s">
        <v>283</v>
      </c>
      <c r="R25" s="149">
        <v>592</v>
      </c>
      <c r="S25" s="150" t="s">
        <v>284</v>
      </c>
      <c r="T25" s="156">
        <v>18.535803999999999</v>
      </c>
      <c r="U25" s="156">
        <v>-88.291640999999998</v>
      </c>
      <c r="V25" s="151" t="s">
        <v>57</v>
      </c>
      <c r="W25" s="145" t="s">
        <v>61</v>
      </c>
      <c r="X25" s="145" t="s">
        <v>50</v>
      </c>
      <c r="Y25" s="145" t="s">
        <v>285</v>
      </c>
      <c r="Z25" s="144" t="s">
        <v>286</v>
      </c>
      <c r="AA25" s="144" t="s">
        <v>287</v>
      </c>
      <c r="AB25" s="144">
        <v>77086</v>
      </c>
      <c r="AC25" s="145" t="s">
        <v>42</v>
      </c>
    </row>
    <row r="26" spans="1:30" ht="165.75">
      <c r="A26" s="50" t="s">
        <v>299</v>
      </c>
      <c r="C26" s="144" t="s">
        <v>280</v>
      </c>
      <c r="D26" s="144" t="s">
        <v>57</v>
      </c>
      <c r="E26" s="145" t="s">
        <v>58</v>
      </c>
      <c r="F26" s="145" t="s">
        <v>59</v>
      </c>
      <c r="G26" s="145" t="s">
        <v>60</v>
      </c>
      <c r="H26" s="145" t="s">
        <v>301</v>
      </c>
      <c r="I26" s="146">
        <v>27850540.940000001</v>
      </c>
      <c r="J26" s="144" t="s">
        <v>282</v>
      </c>
      <c r="K26" s="145" t="s">
        <v>288</v>
      </c>
      <c r="L26" s="144" t="s">
        <v>57</v>
      </c>
      <c r="M26" s="145" t="s">
        <v>58</v>
      </c>
      <c r="N26" s="145" t="s">
        <v>59</v>
      </c>
      <c r="O26" s="145" t="s">
        <v>60</v>
      </c>
      <c r="P26" s="147">
        <v>1857985</v>
      </c>
      <c r="Q26" s="145" t="s">
        <v>289</v>
      </c>
      <c r="R26" s="152">
        <v>432</v>
      </c>
      <c r="S26" s="153" t="s">
        <v>290</v>
      </c>
      <c r="T26" s="157">
        <v>21.153808999999999</v>
      </c>
      <c r="U26" s="156">
        <v>-86.838537000000002</v>
      </c>
      <c r="V26" s="151" t="s">
        <v>57</v>
      </c>
      <c r="W26" s="145" t="s">
        <v>291</v>
      </c>
      <c r="X26" s="145" t="s">
        <v>50</v>
      </c>
      <c r="Y26" s="145" t="s">
        <v>292</v>
      </c>
      <c r="Z26" s="144" t="s">
        <v>293</v>
      </c>
      <c r="AA26" s="144" t="s">
        <v>294</v>
      </c>
      <c r="AB26" s="144">
        <v>77505</v>
      </c>
      <c r="AC26" s="145" t="s">
        <v>42</v>
      </c>
    </row>
    <row r="27" spans="1:30" ht="89.25">
      <c r="A27" s="50" t="s">
        <v>300</v>
      </c>
      <c r="C27" s="144" t="s">
        <v>280</v>
      </c>
      <c r="D27" s="144" t="s">
        <v>57</v>
      </c>
      <c r="E27" s="145" t="s">
        <v>58</v>
      </c>
      <c r="F27" s="145" t="s">
        <v>59</v>
      </c>
      <c r="G27" s="145" t="s">
        <v>60</v>
      </c>
      <c r="H27" s="145" t="s">
        <v>302</v>
      </c>
      <c r="I27" s="146">
        <v>6962035.7999999998</v>
      </c>
      <c r="J27" s="144" t="s">
        <v>282</v>
      </c>
      <c r="K27" s="145" t="s">
        <v>295</v>
      </c>
      <c r="L27" s="144" t="s">
        <v>57</v>
      </c>
      <c r="M27" s="145" t="s">
        <v>58</v>
      </c>
      <c r="N27" s="145" t="s">
        <v>59</v>
      </c>
      <c r="O27" s="145" t="s">
        <v>60</v>
      </c>
      <c r="P27" s="147">
        <v>1857985</v>
      </c>
      <c r="Q27" s="154" t="s">
        <v>296</v>
      </c>
      <c r="R27" s="155">
        <v>173</v>
      </c>
      <c r="S27" s="153" t="s">
        <v>297</v>
      </c>
      <c r="T27" s="156">
        <v>18.535803999999999</v>
      </c>
      <c r="U27" s="156">
        <v>-88.291640999999998</v>
      </c>
      <c r="V27" s="151" t="s">
        <v>57</v>
      </c>
      <c r="W27" s="145" t="s">
        <v>61</v>
      </c>
      <c r="X27" s="145" t="s">
        <v>50</v>
      </c>
      <c r="Y27" s="145" t="s">
        <v>285</v>
      </c>
      <c r="Z27" s="144" t="s">
        <v>286</v>
      </c>
      <c r="AA27" s="144" t="s">
        <v>287</v>
      </c>
      <c r="AB27" s="144">
        <v>77086</v>
      </c>
      <c r="AC27" s="145" t="s">
        <v>42</v>
      </c>
    </row>
  </sheetData>
  <autoFilter ref="C5:Z5" xr:uid="{430B32ED-022A-467F-9D90-39D19B33E730}"/>
  <mergeCells count="4">
    <mergeCell ref="C1:AB1"/>
    <mergeCell ref="C2:AB2"/>
    <mergeCell ref="C3:AB3"/>
    <mergeCell ref="C4:AB4"/>
  </mergeCells>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BFD9-F018-4D95-B72A-CE93A8984515}">
  <sheetPr>
    <pageSetUpPr fitToPage="1"/>
  </sheetPr>
  <dimension ref="A1:AC27"/>
  <sheetViews>
    <sheetView view="pageBreakPreview" topLeftCell="H1" zoomScale="70" zoomScaleNormal="70" zoomScaleSheetLayoutView="70" workbookViewId="0">
      <pane ySplit="6" topLeftCell="A11" activePane="bottomLeft" state="frozen"/>
      <selection pane="bottomLeft" activeCell="W12" sqref="W12"/>
    </sheetView>
  </sheetViews>
  <sheetFormatPr baseColWidth="10" defaultColWidth="11.42578125" defaultRowHeight="12.75"/>
  <cols>
    <col min="1" max="1" width="14.42578125" style="64" customWidth="1"/>
    <col min="2" max="2" width="7.85546875" style="64" customWidth="1"/>
    <col min="3" max="3" width="7.140625" style="64" customWidth="1"/>
    <col min="4" max="4" width="31.85546875" style="100" customWidth="1"/>
    <col min="5" max="5" width="16.140625" style="64" customWidth="1"/>
    <col min="6" max="6" width="27.42578125" style="64" customWidth="1"/>
    <col min="7" max="7" width="16.42578125" style="101" customWidth="1"/>
    <col min="8" max="8" width="21.140625" style="64" customWidth="1"/>
    <col min="9" max="9" width="19" style="64" customWidth="1"/>
    <col min="10" max="10" width="11.42578125" style="64" customWidth="1"/>
    <col min="11" max="11" width="11.5703125" style="64" customWidth="1"/>
    <col min="12" max="12" width="12.7109375" style="64" customWidth="1"/>
    <col min="13" max="13" width="18.5703125" style="64" customWidth="1"/>
    <col min="14" max="14" width="18.28515625" style="64" hidden="1" customWidth="1"/>
    <col min="15" max="15" width="18.85546875" style="64" hidden="1" customWidth="1"/>
    <col min="16" max="16" width="20.85546875" style="64" hidden="1" customWidth="1"/>
    <col min="17" max="17" width="20.42578125" style="101" hidden="1" customWidth="1"/>
    <col min="18" max="18" width="13.7109375" style="64" customWidth="1"/>
    <col min="19" max="19" width="14.85546875" style="102" customWidth="1"/>
    <col min="20" max="20" width="17.85546875" style="64" hidden="1" customWidth="1"/>
    <col min="21" max="21" width="13.42578125" style="64" bestFit="1" customWidth="1"/>
    <col min="22" max="22" width="8.28515625" style="103" customWidth="1"/>
    <col min="23" max="23" width="41.28515625" style="64" customWidth="1"/>
    <col min="24" max="24" width="9.85546875" style="64" customWidth="1"/>
    <col min="25" max="25" width="13.140625" style="64" customWidth="1"/>
    <col min="26" max="26" width="10.42578125" style="64" customWidth="1"/>
    <col min="27" max="27" width="30.5703125" style="64" customWidth="1"/>
    <col min="28" max="28" width="23.28515625" style="64" customWidth="1"/>
    <col min="29" max="16384" width="11.42578125" style="64"/>
  </cols>
  <sheetData>
    <row r="1" spans="1:29" ht="17.45" customHeight="1">
      <c r="A1" s="195" t="s">
        <v>100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63"/>
      <c r="AC1" s="63"/>
    </row>
    <row r="2" spans="1:29" ht="31.7" customHeight="1">
      <c r="A2" s="196" t="s">
        <v>101</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66"/>
      <c r="AC2" s="66"/>
    </row>
    <row r="3" spans="1:29" ht="23.25" customHeight="1">
      <c r="A3" s="197" t="s">
        <v>102</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67"/>
      <c r="AC3" s="67"/>
    </row>
    <row r="4" spans="1:29">
      <c r="A4" s="68"/>
      <c r="B4" s="68"/>
      <c r="C4" s="68"/>
      <c r="D4" s="69"/>
      <c r="E4" s="68"/>
      <c r="F4" s="68"/>
      <c r="G4" s="70"/>
      <c r="H4" s="68"/>
      <c r="I4" s="68"/>
      <c r="J4" s="68"/>
      <c r="K4" s="68"/>
      <c r="L4" s="68"/>
      <c r="M4" s="68"/>
      <c r="N4" s="68"/>
      <c r="O4" s="68"/>
      <c r="P4" s="68"/>
      <c r="Q4" s="70"/>
      <c r="R4" s="68"/>
      <c r="S4" s="71"/>
      <c r="T4" s="68"/>
      <c r="U4" s="68"/>
      <c r="V4" s="72"/>
      <c r="W4" s="68"/>
      <c r="X4" s="68"/>
      <c r="Y4" s="68"/>
      <c r="Z4" s="68"/>
      <c r="AA4" s="71">
        <v>44926</v>
      </c>
      <c r="AB4" s="68"/>
      <c r="AC4" s="68"/>
    </row>
    <row r="6" spans="1:29" s="68" customFormat="1" ht="38.25">
      <c r="A6" s="73" t="s">
        <v>22</v>
      </c>
      <c r="B6" s="73" t="s">
        <v>23</v>
      </c>
      <c r="C6" s="73" t="s">
        <v>24</v>
      </c>
      <c r="D6" s="73" t="s">
        <v>25</v>
      </c>
      <c r="E6" s="73" t="s">
        <v>26</v>
      </c>
      <c r="F6" s="73" t="s">
        <v>0</v>
      </c>
      <c r="G6" s="74" t="s">
        <v>27</v>
      </c>
      <c r="H6" s="73" t="s">
        <v>28</v>
      </c>
      <c r="I6" s="73" t="s">
        <v>29</v>
      </c>
      <c r="J6" s="73" t="s">
        <v>30</v>
      </c>
      <c r="K6" s="73" t="s">
        <v>31</v>
      </c>
      <c r="L6" s="73" t="s">
        <v>32</v>
      </c>
      <c r="M6" s="73" t="s">
        <v>33</v>
      </c>
      <c r="N6" s="73" t="s">
        <v>103</v>
      </c>
      <c r="O6" s="73" t="s">
        <v>104</v>
      </c>
      <c r="P6" s="73" t="s">
        <v>105</v>
      </c>
      <c r="Q6" s="74" t="s">
        <v>106</v>
      </c>
      <c r="R6" s="73" t="s">
        <v>34</v>
      </c>
      <c r="S6" s="75" t="s">
        <v>35</v>
      </c>
      <c r="T6" s="73" t="s">
        <v>36</v>
      </c>
      <c r="U6" s="73" t="s">
        <v>8</v>
      </c>
      <c r="V6" s="76" t="s">
        <v>107</v>
      </c>
      <c r="W6" s="73" t="s">
        <v>107</v>
      </c>
      <c r="X6" s="73" t="s">
        <v>37</v>
      </c>
      <c r="Y6" s="73" t="s">
        <v>38</v>
      </c>
      <c r="Z6" s="73" t="s">
        <v>39</v>
      </c>
      <c r="AA6" s="73" t="s">
        <v>40</v>
      </c>
    </row>
    <row r="7" spans="1:29" s="84" customFormat="1" ht="51">
      <c r="A7" s="77" t="s">
        <v>41</v>
      </c>
      <c r="B7" s="77"/>
      <c r="C7" s="77" t="s">
        <v>108</v>
      </c>
      <c r="D7" s="78" t="s">
        <v>109</v>
      </c>
      <c r="E7" s="79" t="s">
        <v>64</v>
      </c>
      <c r="F7" s="80" t="s">
        <v>78</v>
      </c>
      <c r="G7" s="81">
        <v>1195600</v>
      </c>
      <c r="H7" s="80" t="s">
        <v>79</v>
      </c>
      <c r="I7" s="80" t="s">
        <v>65</v>
      </c>
      <c r="J7" s="80" t="s">
        <v>57</v>
      </c>
      <c r="K7" s="80" t="s">
        <v>58</v>
      </c>
      <c r="L7" s="80" t="s">
        <v>59</v>
      </c>
      <c r="M7" s="80" t="s">
        <v>60</v>
      </c>
      <c r="N7" s="80"/>
      <c r="O7" s="80"/>
      <c r="P7" s="80"/>
      <c r="Q7" s="81"/>
      <c r="R7" s="80">
        <v>1857985</v>
      </c>
      <c r="S7" s="82" t="s">
        <v>66</v>
      </c>
      <c r="T7" s="80"/>
      <c r="U7" s="80" t="s">
        <v>42</v>
      </c>
      <c r="V7" s="83">
        <v>39</v>
      </c>
      <c r="W7" s="80" t="s">
        <v>94</v>
      </c>
      <c r="X7" s="80" t="s">
        <v>57</v>
      </c>
      <c r="Y7" s="80" t="s">
        <v>61</v>
      </c>
      <c r="Z7" s="80" t="s">
        <v>50</v>
      </c>
      <c r="AA7" s="80" t="s">
        <v>110</v>
      </c>
    </row>
    <row r="8" spans="1:29" s="84" customFormat="1" ht="51">
      <c r="A8" s="77" t="s">
        <v>41</v>
      </c>
      <c r="B8" s="77"/>
      <c r="C8" s="77" t="s">
        <v>108</v>
      </c>
      <c r="D8" s="78" t="s">
        <v>109</v>
      </c>
      <c r="E8" s="79" t="s">
        <v>64</v>
      </c>
      <c r="F8" s="80" t="s">
        <v>111</v>
      </c>
      <c r="G8" s="81">
        <v>0</v>
      </c>
      <c r="H8" s="80" t="s">
        <v>112</v>
      </c>
      <c r="I8" s="80" t="s">
        <v>65</v>
      </c>
      <c r="J8" s="80" t="s">
        <v>57</v>
      </c>
      <c r="K8" s="80" t="s">
        <v>58</v>
      </c>
      <c r="L8" s="80" t="s">
        <v>59</v>
      </c>
      <c r="M8" s="80" t="s">
        <v>60</v>
      </c>
      <c r="N8" s="80"/>
      <c r="O8" s="80"/>
      <c r="P8" s="80"/>
      <c r="Q8" s="81"/>
      <c r="R8" s="80">
        <v>1857985</v>
      </c>
      <c r="S8" s="82" t="s">
        <v>113</v>
      </c>
      <c r="T8" s="80"/>
      <c r="U8" s="80" t="s">
        <v>42</v>
      </c>
      <c r="V8" s="83">
        <v>14</v>
      </c>
      <c r="W8" s="80" t="s">
        <v>114</v>
      </c>
      <c r="X8" s="80" t="s">
        <v>57</v>
      </c>
      <c r="Y8" s="80" t="s">
        <v>61</v>
      </c>
      <c r="Z8" s="80" t="s">
        <v>50</v>
      </c>
      <c r="AA8" s="80" t="s">
        <v>115</v>
      </c>
    </row>
    <row r="9" spans="1:29" s="84" customFormat="1" ht="330.75" customHeight="1">
      <c r="A9" s="198" t="s">
        <v>41</v>
      </c>
      <c r="B9" s="198"/>
      <c r="C9" s="198" t="s">
        <v>108</v>
      </c>
      <c r="D9" s="198" t="s">
        <v>109</v>
      </c>
      <c r="E9" s="198" t="s">
        <v>64</v>
      </c>
      <c r="F9" s="198" t="s">
        <v>80</v>
      </c>
      <c r="G9" s="199">
        <v>1329446</v>
      </c>
      <c r="H9" s="198" t="s">
        <v>81</v>
      </c>
      <c r="I9" s="198" t="s">
        <v>65</v>
      </c>
      <c r="J9" s="198" t="s">
        <v>57</v>
      </c>
      <c r="K9" s="198" t="s">
        <v>58</v>
      </c>
      <c r="L9" s="198" t="s">
        <v>59</v>
      </c>
      <c r="M9" s="198" t="s">
        <v>60</v>
      </c>
      <c r="N9" s="85"/>
      <c r="O9" s="85"/>
      <c r="P9" s="85"/>
      <c r="Q9" s="86"/>
      <c r="R9" s="198">
        <v>1857985</v>
      </c>
      <c r="S9" s="202" t="s">
        <v>67</v>
      </c>
      <c r="T9" s="85"/>
      <c r="U9" s="198" t="s">
        <v>42</v>
      </c>
      <c r="V9" s="200">
        <v>134</v>
      </c>
      <c r="W9" s="201" t="s">
        <v>116</v>
      </c>
      <c r="X9" s="198" t="s">
        <v>57</v>
      </c>
      <c r="Y9" s="198" t="s">
        <v>61</v>
      </c>
      <c r="Z9" s="198" t="s">
        <v>50</v>
      </c>
      <c r="AA9" s="198" t="s">
        <v>117</v>
      </c>
    </row>
    <row r="10" spans="1:29" s="84" customFormat="1" ht="21" hidden="1" customHeight="1">
      <c r="A10" s="198"/>
      <c r="B10" s="198"/>
      <c r="C10" s="198"/>
      <c r="D10" s="198"/>
      <c r="E10" s="198"/>
      <c r="F10" s="198"/>
      <c r="G10" s="199"/>
      <c r="H10" s="198"/>
      <c r="I10" s="198"/>
      <c r="J10" s="198"/>
      <c r="K10" s="198"/>
      <c r="L10" s="198"/>
      <c r="M10" s="198"/>
      <c r="N10" s="85"/>
      <c r="O10" s="85"/>
      <c r="P10" s="85"/>
      <c r="Q10" s="86"/>
      <c r="R10" s="198"/>
      <c r="S10" s="202"/>
      <c r="T10" s="85"/>
      <c r="U10" s="198"/>
      <c r="V10" s="200"/>
      <c r="W10" s="201"/>
      <c r="X10" s="198"/>
      <c r="Y10" s="198"/>
      <c r="Z10" s="198"/>
      <c r="AA10" s="198"/>
    </row>
    <row r="11" spans="1:29" s="84" customFormat="1" ht="100.5" customHeight="1">
      <c r="A11" s="80" t="s">
        <v>41</v>
      </c>
      <c r="B11" s="80"/>
      <c r="C11" s="80" t="s">
        <v>108</v>
      </c>
      <c r="D11" s="80" t="s">
        <v>109</v>
      </c>
      <c r="E11" s="80" t="s">
        <v>64</v>
      </c>
      <c r="F11" s="80" t="s">
        <v>82</v>
      </c>
      <c r="G11" s="81">
        <v>352870</v>
      </c>
      <c r="H11" s="85" t="s">
        <v>83</v>
      </c>
      <c r="I11" s="85" t="s">
        <v>65</v>
      </c>
      <c r="J11" s="85" t="s">
        <v>57</v>
      </c>
      <c r="K11" s="85" t="s">
        <v>58</v>
      </c>
      <c r="L11" s="85" t="s">
        <v>59</v>
      </c>
      <c r="M11" s="85" t="s">
        <v>60</v>
      </c>
      <c r="N11" s="85"/>
      <c r="O11" s="85"/>
      <c r="P11" s="85"/>
      <c r="Q11" s="86"/>
      <c r="R11" s="80">
        <v>1857985</v>
      </c>
      <c r="S11" s="87" t="s">
        <v>66</v>
      </c>
      <c r="T11" s="85"/>
      <c r="U11" s="80" t="s">
        <v>42</v>
      </c>
      <c r="V11" s="88">
        <v>51</v>
      </c>
      <c r="W11" s="85" t="s">
        <v>118</v>
      </c>
      <c r="X11" s="85" t="s">
        <v>57</v>
      </c>
      <c r="Y11" s="85" t="s">
        <v>61</v>
      </c>
      <c r="Z11" s="85" t="s">
        <v>50</v>
      </c>
      <c r="AA11" s="85" t="s">
        <v>119</v>
      </c>
    </row>
    <row r="12" spans="1:29" s="84" customFormat="1" ht="160.5" customHeight="1">
      <c r="A12" s="89" t="s">
        <v>41</v>
      </c>
      <c r="B12" s="90"/>
      <c r="C12" s="90" t="s">
        <v>108</v>
      </c>
      <c r="D12" s="90" t="s">
        <v>109</v>
      </c>
      <c r="E12" s="90" t="s">
        <v>64</v>
      </c>
      <c r="F12" s="90" t="s">
        <v>84</v>
      </c>
      <c r="G12" s="91">
        <v>439595</v>
      </c>
      <c r="H12" s="89" t="s">
        <v>83</v>
      </c>
      <c r="I12" s="89" t="s">
        <v>65</v>
      </c>
      <c r="J12" s="89" t="s">
        <v>57</v>
      </c>
      <c r="K12" s="89" t="s">
        <v>58</v>
      </c>
      <c r="L12" s="89" t="s">
        <v>59</v>
      </c>
      <c r="M12" s="89" t="s">
        <v>60</v>
      </c>
      <c r="N12" s="89"/>
      <c r="O12" s="89"/>
      <c r="P12" s="89"/>
      <c r="Q12" s="92"/>
      <c r="R12" s="90">
        <v>1857985</v>
      </c>
      <c r="S12" s="93" t="s">
        <v>66</v>
      </c>
      <c r="T12" s="89"/>
      <c r="U12" s="90" t="s">
        <v>42</v>
      </c>
      <c r="V12" s="94">
        <v>55</v>
      </c>
      <c r="W12" s="89" t="s">
        <v>120</v>
      </c>
      <c r="X12" s="89" t="s">
        <v>57</v>
      </c>
      <c r="Y12" s="89" t="s">
        <v>61</v>
      </c>
      <c r="Z12" s="89" t="s">
        <v>50</v>
      </c>
      <c r="AA12" s="89" t="s">
        <v>121</v>
      </c>
    </row>
    <row r="13" spans="1:29" s="84" customFormat="1" ht="72.75" customHeight="1">
      <c r="A13" s="89" t="s">
        <v>41</v>
      </c>
      <c r="B13" s="89"/>
      <c r="C13" s="89" t="s">
        <v>108</v>
      </c>
      <c r="D13" s="90" t="s">
        <v>109</v>
      </c>
      <c r="E13" s="89" t="s">
        <v>64</v>
      </c>
      <c r="F13" s="89" t="s">
        <v>85</v>
      </c>
      <c r="G13" s="92">
        <v>1510000</v>
      </c>
      <c r="H13" s="95" t="s">
        <v>86</v>
      </c>
      <c r="I13" s="95" t="s">
        <v>65</v>
      </c>
      <c r="J13" s="89" t="s">
        <v>57</v>
      </c>
      <c r="K13" s="89" t="s">
        <v>58</v>
      </c>
      <c r="L13" s="89" t="s">
        <v>59</v>
      </c>
      <c r="M13" s="89" t="s">
        <v>60</v>
      </c>
      <c r="N13" s="89"/>
      <c r="O13" s="89"/>
      <c r="P13" s="89"/>
      <c r="Q13" s="92"/>
      <c r="R13" s="90">
        <v>1857985</v>
      </c>
      <c r="S13" s="93" t="s">
        <v>66</v>
      </c>
      <c r="T13" s="89"/>
      <c r="U13" s="89" t="s">
        <v>70</v>
      </c>
      <c r="V13" s="96">
        <v>30</v>
      </c>
      <c r="W13" s="89" t="s">
        <v>71</v>
      </c>
      <c r="X13" s="89" t="s">
        <v>57</v>
      </c>
      <c r="Y13" s="89" t="s">
        <v>61</v>
      </c>
      <c r="Z13" s="89" t="s">
        <v>50</v>
      </c>
      <c r="AA13" s="95" t="s">
        <v>122</v>
      </c>
    </row>
    <row r="14" spans="1:29" s="84" customFormat="1" ht="108.75" customHeight="1">
      <c r="A14" s="89" t="s">
        <v>41</v>
      </c>
      <c r="B14" s="89"/>
      <c r="C14" s="89" t="s">
        <v>108</v>
      </c>
      <c r="D14" s="90" t="s">
        <v>109</v>
      </c>
      <c r="E14" s="89" t="s">
        <v>64</v>
      </c>
      <c r="F14" s="89" t="s">
        <v>87</v>
      </c>
      <c r="G14" s="92">
        <v>14550000</v>
      </c>
      <c r="H14" s="95" t="s">
        <v>86</v>
      </c>
      <c r="I14" s="95" t="s">
        <v>65</v>
      </c>
      <c r="J14" s="89" t="s">
        <v>57</v>
      </c>
      <c r="K14" s="89" t="s">
        <v>58</v>
      </c>
      <c r="L14" s="89" t="s">
        <v>59</v>
      </c>
      <c r="M14" s="89" t="s">
        <v>60</v>
      </c>
      <c r="N14" s="89"/>
      <c r="O14" s="89"/>
      <c r="P14" s="89"/>
      <c r="Q14" s="92"/>
      <c r="R14" s="90">
        <v>1857985</v>
      </c>
      <c r="S14" s="93" t="s">
        <v>66</v>
      </c>
      <c r="T14" s="89"/>
      <c r="U14" s="89" t="s">
        <v>42</v>
      </c>
      <c r="V14" s="96">
        <v>56</v>
      </c>
      <c r="W14" s="97" t="s">
        <v>123</v>
      </c>
      <c r="X14" s="89" t="s">
        <v>57</v>
      </c>
      <c r="Y14" s="89" t="s">
        <v>61</v>
      </c>
      <c r="Z14" s="89" t="s">
        <v>50</v>
      </c>
      <c r="AA14" s="95" t="s">
        <v>122</v>
      </c>
    </row>
    <row r="15" spans="1:29" s="84" customFormat="1" ht="82.5" customHeight="1">
      <c r="A15" s="89" t="s">
        <v>41</v>
      </c>
      <c r="B15" s="89"/>
      <c r="C15" s="89" t="s">
        <v>108</v>
      </c>
      <c r="D15" s="90" t="s">
        <v>109</v>
      </c>
      <c r="E15" s="89" t="s">
        <v>64</v>
      </c>
      <c r="F15" s="89" t="s">
        <v>88</v>
      </c>
      <c r="G15" s="92">
        <v>4741000</v>
      </c>
      <c r="H15" s="89" t="s">
        <v>124</v>
      </c>
      <c r="I15" s="95" t="s">
        <v>65</v>
      </c>
      <c r="J15" s="89" t="s">
        <v>57</v>
      </c>
      <c r="K15" s="89" t="s">
        <v>58</v>
      </c>
      <c r="L15" s="89" t="s">
        <v>59</v>
      </c>
      <c r="M15" s="89" t="s">
        <v>60</v>
      </c>
      <c r="N15" s="89"/>
      <c r="O15" s="89"/>
      <c r="P15" s="89"/>
      <c r="Q15" s="92"/>
      <c r="R15" s="90">
        <v>1857985</v>
      </c>
      <c r="S15" s="93" t="s">
        <v>66</v>
      </c>
      <c r="T15" s="89"/>
      <c r="U15" s="89" t="s">
        <v>42</v>
      </c>
      <c r="V15" s="96">
        <v>37</v>
      </c>
      <c r="W15" s="97" t="s">
        <v>72</v>
      </c>
      <c r="X15" s="89" t="s">
        <v>57</v>
      </c>
      <c r="Y15" s="89" t="s">
        <v>61</v>
      </c>
      <c r="Z15" s="89" t="s">
        <v>50</v>
      </c>
      <c r="AA15" s="95" t="s">
        <v>125</v>
      </c>
    </row>
    <row r="16" spans="1:29" s="84" customFormat="1" ht="71.25" customHeight="1">
      <c r="A16" s="89" t="s">
        <v>41</v>
      </c>
      <c r="B16" s="89"/>
      <c r="C16" s="89" t="s">
        <v>108</v>
      </c>
      <c r="D16" s="90" t="s">
        <v>109</v>
      </c>
      <c r="E16" s="89" t="s">
        <v>64</v>
      </c>
      <c r="F16" s="89" t="s">
        <v>89</v>
      </c>
      <c r="G16" s="92">
        <v>288000</v>
      </c>
      <c r="H16" s="95" t="s">
        <v>126</v>
      </c>
      <c r="I16" s="95" t="s">
        <v>65</v>
      </c>
      <c r="J16" s="95" t="s">
        <v>57</v>
      </c>
      <c r="K16" s="95" t="s">
        <v>58</v>
      </c>
      <c r="L16" s="95" t="s">
        <v>59</v>
      </c>
      <c r="M16" s="89" t="s">
        <v>60</v>
      </c>
      <c r="N16" s="89"/>
      <c r="O16" s="89"/>
      <c r="P16" s="89"/>
      <c r="Q16" s="92"/>
      <c r="R16" s="90">
        <v>1857985</v>
      </c>
      <c r="S16" s="93" t="s">
        <v>68</v>
      </c>
      <c r="T16" s="89"/>
      <c r="U16" s="89" t="s">
        <v>70</v>
      </c>
      <c r="V16" s="96">
        <v>10</v>
      </c>
      <c r="W16" s="97" t="s">
        <v>73</v>
      </c>
      <c r="X16" s="89" t="s">
        <v>57</v>
      </c>
      <c r="Y16" s="89" t="s">
        <v>61</v>
      </c>
      <c r="Z16" s="89" t="s">
        <v>50</v>
      </c>
      <c r="AA16" s="95" t="s">
        <v>122</v>
      </c>
    </row>
    <row r="17" spans="1:27" s="84" customFormat="1" ht="69.75" customHeight="1">
      <c r="A17" s="89" t="s">
        <v>41</v>
      </c>
      <c r="B17" s="89">
        <v>31</v>
      </c>
      <c r="C17" s="89" t="s">
        <v>108</v>
      </c>
      <c r="D17" s="89" t="s">
        <v>91</v>
      </c>
      <c r="E17" s="89" t="s">
        <v>90</v>
      </c>
      <c r="F17" s="89" t="s">
        <v>91</v>
      </c>
      <c r="G17" s="92">
        <v>4150000</v>
      </c>
      <c r="H17" s="89" t="s">
        <v>124</v>
      </c>
      <c r="I17" s="95" t="s">
        <v>56</v>
      </c>
      <c r="J17" s="95" t="s">
        <v>57</v>
      </c>
      <c r="K17" s="95" t="s">
        <v>58</v>
      </c>
      <c r="L17" s="95" t="s">
        <v>59</v>
      </c>
      <c r="M17" s="95" t="s">
        <v>60</v>
      </c>
      <c r="N17" s="89"/>
      <c r="O17" s="89"/>
      <c r="P17" s="89"/>
      <c r="Q17" s="92"/>
      <c r="R17" s="98">
        <v>200</v>
      </c>
      <c r="S17" s="93" t="s">
        <v>69</v>
      </c>
      <c r="T17" s="89"/>
      <c r="U17" s="89" t="s">
        <v>43</v>
      </c>
      <c r="V17" s="96">
        <v>856</v>
      </c>
      <c r="W17" s="89" t="s">
        <v>74</v>
      </c>
      <c r="X17" s="89" t="s">
        <v>57</v>
      </c>
      <c r="Y17" s="89" t="s">
        <v>61</v>
      </c>
      <c r="Z17" s="89" t="s">
        <v>50</v>
      </c>
      <c r="AA17" s="89" t="s">
        <v>115</v>
      </c>
    </row>
    <row r="18" spans="1:27" s="84" customFormat="1" ht="63" customHeight="1">
      <c r="A18" s="89" t="s">
        <v>41</v>
      </c>
      <c r="B18" s="89">
        <v>32</v>
      </c>
      <c r="C18" s="89" t="s">
        <v>108</v>
      </c>
      <c r="D18" s="89" t="s">
        <v>92</v>
      </c>
      <c r="E18" s="89" t="s">
        <v>90</v>
      </c>
      <c r="F18" s="89" t="s">
        <v>92</v>
      </c>
      <c r="G18" s="92">
        <v>2821653</v>
      </c>
      <c r="H18" s="95" t="s">
        <v>81</v>
      </c>
      <c r="I18" s="95" t="s">
        <v>56</v>
      </c>
      <c r="J18" s="95" t="s">
        <v>57</v>
      </c>
      <c r="K18" s="95" t="s">
        <v>58</v>
      </c>
      <c r="L18" s="95" t="s">
        <v>59</v>
      </c>
      <c r="M18" s="95" t="s">
        <v>60</v>
      </c>
      <c r="N18" s="89"/>
      <c r="O18" s="89"/>
      <c r="P18" s="89"/>
      <c r="Q18" s="92"/>
      <c r="R18" s="98">
        <v>50</v>
      </c>
      <c r="S18" s="93" t="s">
        <v>69</v>
      </c>
      <c r="T18" s="89"/>
      <c r="U18" s="89" t="s">
        <v>43</v>
      </c>
      <c r="V18" s="96">
        <v>600</v>
      </c>
      <c r="W18" s="89" t="s">
        <v>75</v>
      </c>
      <c r="X18" s="89" t="s">
        <v>57</v>
      </c>
      <c r="Y18" s="89" t="s">
        <v>61</v>
      </c>
      <c r="Z18" s="89" t="s">
        <v>50</v>
      </c>
      <c r="AA18" s="99" t="s">
        <v>127</v>
      </c>
    </row>
    <row r="19" spans="1:27" s="84" customFormat="1" ht="69.75" customHeight="1">
      <c r="A19" s="89" t="s">
        <v>41</v>
      </c>
      <c r="B19" s="89">
        <v>33</v>
      </c>
      <c r="C19" s="89" t="s">
        <v>108</v>
      </c>
      <c r="D19" s="89" t="s">
        <v>93</v>
      </c>
      <c r="E19" s="89" t="s">
        <v>90</v>
      </c>
      <c r="F19" s="89" t="s">
        <v>93</v>
      </c>
      <c r="G19" s="92">
        <v>2816148</v>
      </c>
      <c r="H19" s="95" t="s">
        <v>81</v>
      </c>
      <c r="I19" s="95" t="s">
        <v>56</v>
      </c>
      <c r="J19" s="95" t="s">
        <v>57</v>
      </c>
      <c r="K19" s="95" t="s">
        <v>58</v>
      </c>
      <c r="L19" s="95" t="s">
        <v>59</v>
      </c>
      <c r="M19" s="95" t="s">
        <v>60</v>
      </c>
      <c r="N19" s="89"/>
      <c r="O19" s="89"/>
      <c r="P19" s="89"/>
      <c r="Q19" s="92"/>
      <c r="R19" s="98">
        <v>1513</v>
      </c>
      <c r="S19" s="93" t="s">
        <v>69</v>
      </c>
      <c r="T19" s="89"/>
      <c r="U19" s="89" t="s">
        <v>43</v>
      </c>
      <c r="V19" s="96">
        <v>216</v>
      </c>
      <c r="W19" s="89" t="s">
        <v>76</v>
      </c>
      <c r="X19" s="89" t="s">
        <v>57</v>
      </c>
      <c r="Y19" s="89" t="s">
        <v>77</v>
      </c>
      <c r="Z19" s="89" t="s">
        <v>51</v>
      </c>
      <c r="AA19" s="99" t="s">
        <v>128</v>
      </c>
    </row>
    <row r="20" spans="1:27">
      <c r="G20" s="64"/>
      <c r="L20" s="101"/>
      <c r="N20" s="102"/>
      <c r="Q20" s="64"/>
      <c r="S20" s="64"/>
    </row>
    <row r="21" spans="1:27">
      <c r="G21" s="64"/>
      <c r="L21" s="101"/>
      <c r="N21" s="102"/>
      <c r="Q21" s="64"/>
      <c r="S21" s="64"/>
    </row>
    <row r="23" spans="1:27" ht="18.75">
      <c r="D23" s="196" t="s">
        <v>129</v>
      </c>
      <c r="E23" s="196"/>
      <c r="F23" s="196"/>
      <c r="G23" s="104"/>
      <c r="H23" s="65"/>
      <c r="I23" s="65"/>
      <c r="J23" s="65"/>
      <c r="K23" s="65"/>
      <c r="L23" s="65"/>
      <c r="M23" s="196" t="s">
        <v>130</v>
      </c>
      <c r="N23" s="196"/>
      <c r="O23" s="196"/>
      <c r="P23" s="196"/>
      <c r="Q23" s="196"/>
      <c r="R23" s="196"/>
      <c r="S23" s="196"/>
      <c r="T23" s="196"/>
      <c r="U23" s="196"/>
    </row>
    <row r="24" spans="1:27" ht="18.75">
      <c r="D24" s="105"/>
      <c r="E24" s="65"/>
      <c r="F24" s="65"/>
      <c r="G24" s="104"/>
      <c r="H24" s="65"/>
      <c r="I24" s="65"/>
      <c r="J24" s="65"/>
      <c r="K24" s="65"/>
      <c r="L24" s="65"/>
      <c r="M24" s="65"/>
      <c r="N24" s="65"/>
      <c r="O24" s="65"/>
      <c r="P24" s="65"/>
      <c r="Q24" s="104"/>
      <c r="R24" s="65"/>
      <c r="S24" s="106"/>
      <c r="T24" s="65"/>
      <c r="U24" s="65"/>
    </row>
    <row r="25" spans="1:27" ht="18.75">
      <c r="D25" s="107"/>
      <c r="E25" s="108"/>
      <c r="F25" s="108"/>
      <c r="G25" s="104"/>
      <c r="H25" s="65"/>
      <c r="I25" s="65"/>
      <c r="J25" s="65"/>
      <c r="K25" s="65"/>
      <c r="L25" s="65"/>
      <c r="M25" s="108"/>
      <c r="N25" s="108"/>
      <c r="O25" s="108"/>
      <c r="P25" s="108"/>
      <c r="Q25" s="109"/>
      <c r="R25" s="108"/>
      <c r="S25" s="110"/>
      <c r="T25" s="108"/>
      <c r="U25" s="108"/>
    </row>
    <row r="26" spans="1:27" ht="66.2" customHeight="1">
      <c r="D26" s="196" t="s">
        <v>131</v>
      </c>
      <c r="E26" s="196"/>
      <c r="F26" s="196"/>
      <c r="G26" s="104"/>
      <c r="H26" s="65"/>
      <c r="I26" s="65"/>
      <c r="J26" s="65"/>
      <c r="K26" s="65"/>
      <c r="L26" s="65"/>
      <c r="M26" s="196" t="s">
        <v>132</v>
      </c>
      <c r="N26" s="196"/>
      <c r="O26" s="196"/>
      <c r="P26" s="196"/>
      <c r="Q26" s="196"/>
      <c r="R26" s="196"/>
      <c r="S26" s="196"/>
      <c r="T26" s="196"/>
      <c r="U26" s="196"/>
    </row>
    <row r="27" spans="1:27" ht="15">
      <c r="D27" s="111"/>
      <c r="E27" s="112"/>
      <c r="F27" s="112"/>
      <c r="G27" s="113"/>
      <c r="H27" s="112"/>
      <c r="I27" s="112"/>
      <c r="J27" s="112"/>
      <c r="K27" s="112"/>
      <c r="L27" s="112"/>
      <c r="M27" s="112"/>
      <c r="N27" s="112"/>
      <c r="O27" s="112"/>
      <c r="P27" s="112"/>
      <c r="Q27" s="113"/>
      <c r="R27" s="112"/>
      <c r="S27" s="114"/>
      <c r="T27" s="112"/>
      <c r="U27" s="112"/>
    </row>
  </sheetData>
  <autoFilter ref="A6:AA19" xr:uid="{00000000-0009-0000-0000-000000000000}"/>
  <mergeCells count="29">
    <mergeCell ref="D26:F26"/>
    <mergeCell ref="M26:U26"/>
    <mergeCell ref="R9:R10"/>
    <mergeCell ref="S9:S10"/>
    <mergeCell ref="U9:U10"/>
    <mergeCell ref="H9:H10"/>
    <mergeCell ref="I9:I10"/>
    <mergeCell ref="J9:J10"/>
    <mergeCell ref="K9:K10"/>
    <mergeCell ref="L9:L10"/>
    <mergeCell ref="M9:M10"/>
    <mergeCell ref="D23:F23"/>
    <mergeCell ref="M23:U23"/>
    <mergeCell ref="A1:AA1"/>
    <mergeCell ref="A2:AA2"/>
    <mergeCell ref="A3:AA3"/>
    <mergeCell ref="A9:A10"/>
    <mergeCell ref="B9:B10"/>
    <mergeCell ref="C9:C10"/>
    <mergeCell ref="D9:D10"/>
    <mergeCell ref="E9:E10"/>
    <mergeCell ref="F9:F10"/>
    <mergeCell ref="G9:G10"/>
    <mergeCell ref="Y9:Y10"/>
    <mergeCell ref="Z9:Z10"/>
    <mergeCell ref="AA9:AA10"/>
    <mergeCell ref="V9:V10"/>
    <mergeCell ref="W9:W10"/>
    <mergeCell ref="X9:X10"/>
  </mergeCells>
  <printOptions horizontalCentered="1"/>
  <pageMargins left="0.59055118110236227" right="0.31496062992125984" top="0.35433070866141736" bottom="0.15748031496062992" header="0.31496062992125984" footer="0.19685039370078741"/>
  <pageSetup paperSize="5"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18"/>
  <sheetViews>
    <sheetView tabSelected="1" view="pageBreakPreview" topLeftCell="B1" zoomScaleNormal="70" zoomScaleSheetLayoutView="100" workbookViewId="0">
      <selection activeCell="R36" sqref="R36"/>
    </sheetView>
  </sheetViews>
  <sheetFormatPr baseColWidth="10" defaultRowHeight="12.75"/>
  <cols>
    <col min="1" max="1" width="57" hidden="1" customWidth="1"/>
    <col min="2" max="2" width="8.7109375" style="3" customWidth="1"/>
    <col min="3" max="3" width="12.140625" style="3" customWidth="1"/>
    <col min="4" max="4" width="28.28515625" style="4" bestFit="1" customWidth="1"/>
    <col min="5" max="5" width="48" style="5" customWidth="1"/>
    <col min="6" max="6" width="17.7109375" style="3" bestFit="1" customWidth="1"/>
    <col min="7" max="7" width="14.28515625" style="3" customWidth="1"/>
    <col min="8" max="13" width="14.28515625" style="1" customWidth="1"/>
    <col min="14" max="14" width="14.7109375" style="1" customWidth="1"/>
    <col min="15" max="15" width="12" style="1" customWidth="1"/>
    <col min="16" max="16" width="10.5703125" style="3" customWidth="1"/>
    <col min="17" max="17" width="11.42578125" style="2" customWidth="1"/>
    <col min="18" max="18" width="43" customWidth="1"/>
    <col min="19" max="20" width="13.42578125" customWidth="1"/>
    <col min="21" max="21" width="13.85546875" customWidth="1"/>
    <col min="23" max="23" width="13.7109375" customWidth="1"/>
  </cols>
  <sheetData>
    <row r="1" spans="1:18" ht="27" customHeight="1">
      <c r="B1" s="235" t="s">
        <v>54</v>
      </c>
      <c r="C1" s="235"/>
      <c r="D1" s="235"/>
      <c r="E1" s="235"/>
      <c r="F1" s="235"/>
      <c r="G1" s="235"/>
      <c r="H1" s="235"/>
      <c r="I1" s="235"/>
      <c r="J1" s="235"/>
      <c r="K1" s="235"/>
      <c r="L1" s="235"/>
      <c r="M1" s="235"/>
      <c r="N1" s="235"/>
      <c r="O1" s="235"/>
      <c r="P1" s="235"/>
      <c r="Q1" s="235"/>
      <c r="R1" s="235"/>
    </row>
    <row r="2" spans="1:18" ht="27" customHeight="1">
      <c r="B2" s="235" t="s">
        <v>48</v>
      </c>
      <c r="C2" s="235"/>
      <c r="D2" s="235"/>
      <c r="E2" s="235"/>
      <c r="F2" s="235"/>
      <c r="G2" s="235"/>
      <c r="H2" s="235"/>
      <c r="I2" s="235"/>
      <c r="J2" s="235"/>
      <c r="K2" s="235"/>
      <c r="L2" s="235"/>
      <c r="M2" s="235"/>
      <c r="N2" s="235"/>
      <c r="O2" s="235"/>
      <c r="P2" s="235"/>
      <c r="Q2" s="235"/>
      <c r="R2" s="235"/>
    </row>
    <row r="3" spans="1:18" ht="17.25" customHeight="1">
      <c r="B3" s="235" t="s">
        <v>49</v>
      </c>
      <c r="C3" s="235"/>
      <c r="D3" s="235"/>
      <c r="E3" s="235"/>
      <c r="F3" s="235"/>
      <c r="G3" s="235"/>
      <c r="H3" s="235"/>
      <c r="I3" s="235"/>
      <c r="J3" s="235"/>
      <c r="K3" s="235"/>
      <c r="L3" s="235"/>
      <c r="M3" s="235"/>
      <c r="N3" s="235"/>
      <c r="O3" s="235"/>
      <c r="P3" s="235"/>
      <c r="Q3" s="235"/>
      <c r="R3" s="235"/>
    </row>
    <row r="4" spans="1:18" ht="17.25" customHeight="1">
      <c r="B4" s="235" t="s">
        <v>133</v>
      </c>
      <c r="C4" s="235"/>
      <c r="D4" s="235"/>
      <c r="E4" s="235"/>
      <c r="F4" s="235"/>
      <c r="G4" s="235"/>
      <c r="H4" s="235"/>
      <c r="I4" s="235"/>
      <c r="J4" s="235"/>
      <c r="K4" s="235"/>
      <c r="L4" s="235"/>
      <c r="M4" s="235"/>
      <c r="N4" s="235"/>
      <c r="O4" s="235"/>
      <c r="P4" s="235"/>
      <c r="Q4" s="235"/>
      <c r="R4" s="235"/>
    </row>
    <row r="5" spans="1:18" ht="20.25" customHeight="1">
      <c r="B5" s="236" t="s">
        <v>312</v>
      </c>
      <c r="C5" s="236"/>
      <c r="D5" s="236"/>
      <c r="E5" s="236"/>
      <c r="F5" s="236"/>
      <c r="G5" s="236"/>
      <c r="H5" s="236"/>
      <c r="I5" s="236"/>
      <c r="J5" s="236"/>
      <c r="K5" s="236"/>
      <c r="L5" s="236"/>
      <c r="M5" s="236"/>
      <c r="N5" s="236"/>
      <c r="O5" s="236"/>
      <c r="P5" s="236"/>
      <c r="Q5" s="236"/>
      <c r="R5" s="236"/>
    </row>
    <row r="6" spans="1:18" ht="20.25" customHeight="1">
      <c r="B6" s="7"/>
      <c r="C6" s="7"/>
      <c r="D6" s="7"/>
      <c r="E6" s="7"/>
      <c r="F6" s="7"/>
      <c r="G6" s="7"/>
      <c r="H6" s="7"/>
      <c r="I6" s="7"/>
      <c r="J6" s="7"/>
      <c r="K6" s="7"/>
      <c r="L6" s="7"/>
      <c r="M6" s="7"/>
      <c r="N6" s="7"/>
      <c r="O6" s="7"/>
      <c r="P6" s="7"/>
      <c r="Q6" s="7"/>
    </row>
    <row r="7" spans="1:18" ht="20.25" customHeight="1">
      <c r="B7" s="7"/>
      <c r="C7" s="7"/>
      <c r="D7" s="7"/>
      <c r="E7" s="7"/>
      <c r="F7" s="7"/>
      <c r="G7" s="7"/>
      <c r="H7" s="7"/>
      <c r="I7" s="7"/>
      <c r="J7" s="7"/>
      <c r="K7" s="7"/>
      <c r="L7" s="7"/>
      <c r="M7" s="7"/>
      <c r="N7" s="7"/>
      <c r="O7" s="7"/>
      <c r="P7" s="7"/>
      <c r="Q7" s="7"/>
    </row>
    <row r="8" spans="1:18" ht="20.25" customHeight="1">
      <c r="B8" s="7"/>
      <c r="C8" s="7"/>
      <c r="D8" s="7"/>
      <c r="E8" s="7"/>
      <c r="F8" s="7"/>
      <c r="G8" s="7"/>
      <c r="H8" s="7"/>
      <c r="I8" s="7"/>
      <c r="J8" s="7"/>
      <c r="K8" s="7"/>
      <c r="L8" s="7"/>
      <c r="M8" s="7"/>
      <c r="N8" s="7"/>
      <c r="O8" s="7"/>
      <c r="P8" s="7"/>
      <c r="Q8" s="7"/>
    </row>
    <row r="9" spans="1:18" ht="20.25" customHeight="1">
      <c r="B9" s="7"/>
      <c r="C9" s="7"/>
      <c r="D9" s="7"/>
      <c r="E9" s="7" t="s">
        <v>47</v>
      </c>
      <c r="F9" s="41">
        <v>220318505</v>
      </c>
      <c r="G9" s="7"/>
      <c r="H9" s="7"/>
      <c r="I9" s="7"/>
      <c r="J9" s="7"/>
      <c r="K9" s="7"/>
      <c r="L9" s="7"/>
      <c r="M9" s="7"/>
      <c r="N9" s="7"/>
      <c r="O9" s="7"/>
      <c r="P9" s="7"/>
      <c r="Q9" s="7"/>
    </row>
    <row r="10" spans="1:18" ht="18" customHeight="1">
      <c r="B10" s="234" t="s">
        <v>17</v>
      </c>
      <c r="C10" s="234"/>
      <c r="D10" s="234"/>
      <c r="E10" s="234"/>
      <c r="F10" s="234"/>
      <c r="G10" s="233" t="s">
        <v>13</v>
      </c>
      <c r="H10" s="233"/>
      <c r="I10" s="233"/>
      <c r="J10" s="233"/>
      <c r="K10" s="233"/>
      <c r="L10" s="233"/>
      <c r="M10" s="233"/>
      <c r="N10" s="232" t="s">
        <v>14</v>
      </c>
      <c r="O10" s="232"/>
      <c r="P10" s="232"/>
      <c r="Q10" s="232"/>
      <c r="R10" s="231" t="s">
        <v>20</v>
      </c>
    </row>
    <row r="11" spans="1:18" s="6" customFormat="1" ht="37.5" customHeight="1">
      <c r="A11" s="40"/>
      <c r="B11" s="8" t="s">
        <v>9</v>
      </c>
      <c r="C11" s="8" t="s">
        <v>21</v>
      </c>
      <c r="D11" s="8" t="s">
        <v>18</v>
      </c>
      <c r="E11" s="59" t="s">
        <v>0</v>
      </c>
      <c r="F11" s="59" t="s">
        <v>1</v>
      </c>
      <c r="G11" s="60" t="s">
        <v>11</v>
      </c>
      <c r="H11" s="60" t="s">
        <v>2</v>
      </c>
      <c r="I11" s="60" t="s">
        <v>3</v>
      </c>
      <c r="J11" s="60" t="s">
        <v>4</v>
      </c>
      <c r="K11" s="60" t="s">
        <v>5</v>
      </c>
      <c r="L11" s="60" t="s">
        <v>6</v>
      </c>
      <c r="M11" s="60" t="s">
        <v>7</v>
      </c>
      <c r="N11" s="61" t="s">
        <v>15</v>
      </c>
      <c r="O11" s="61" t="s">
        <v>8</v>
      </c>
      <c r="P11" s="61" t="s">
        <v>16</v>
      </c>
      <c r="Q11" s="62" t="s">
        <v>12</v>
      </c>
      <c r="R11" s="231"/>
    </row>
    <row r="12" spans="1:18" s="9" customFormat="1">
      <c r="A12" s="119" t="s">
        <v>136</v>
      </c>
      <c r="B12" s="223" t="s">
        <v>138</v>
      </c>
      <c r="C12" s="223"/>
      <c r="D12" s="228" t="s">
        <v>135</v>
      </c>
      <c r="E12" s="224" t="s">
        <v>134</v>
      </c>
      <c r="F12" s="227" t="str">
        <f>'Datos 2023'!X6</f>
        <v>Chetumal</v>
      </c>
      <c r="G12" s="213">
        <v>10375598.73</v>
      </c>
      <c r="H12" s="213">
        <v>10375598.73</v>
      </c>
      <c r="I12" s="213">
        <v>10375598.73</v>
      </c>
      <c r="J12" s="213">
        <v>10375598.73</v>
      </c>
      <c r="K12" s="213">
        <v>10375598.73</v>
      </c>
      <c r="L12" s="213">
        <v>10375598.73</v>
      </c>
      <c r="M12" s="213">
        <v>10375598.73</v>
      </c>
      <c r="N12" s="161">
        <v>96</v>
      </c>
      <c r="O12" s="128" t="s">
        <v>97</v>
      </c>
      <c r="P12" s="161">
        <v>96</v>
      </c>
      <c r="Q12" s="39">
        <f t="shared" ref="Q12:Q28" si="0">P12/N12</f>
        <v>1</v>
      </c>
      <c r="R12" s="207"/>
    </row>
    <row r="13" spans="1:18" s="9" customFormat="1">
      <c r="A13" s="119" t="s">
        <v>136</v>
      </c>
      <c r="B13" s="223"/>
      <c r="C13" s="223"/>
      <c r="D13" s="228"/>
      <c r="E13" s="224"/>
      <c r="F13" s="227"/>
      <c r="G13" s="213"/>
      <c r="H13" s="213"/>
      <c r="I13" s="213"/>
      <c r="J13" s="213"/>
      <c r="K13" s="213"/>
      <c r="L13" s="213"/>
      <c r="M13" s="213"/>
      <c r="N13" s="161">
        <v>5742.5</v>
      </c>
      <c r="O13" s="128" t="s">
        <v>43</v>
      </c>
      <c r="P13" s="161">
        <v>5742.5</v>
      </c>
      <c r="Q13" s="39">
        <f t="shared" si="0"/>
        <v>1</v>
      </c>
      <c r="R13" s="208"/>
    </row>
    <row r="14" spans="1:18" s="9" customFormat="1">
      <c r="A14" s="119" t="s">
        <v>136</v>
      </c>
      <c r="B14" s="223"/>
      <c r="C14" s="223"/>
      <c r="D14" s="228"/>
      <c r="E14" s="224"/>
      <c r="F14" s="227"/>
      <c r="G14" s="213"/>
      <c r="H14" s="213"/>
      <c r="I14" s="213"/>
      <c r="J14" s="213"/>
      <c r="K14" s="213"/>
      <c r="L14" s="213"/>
      <c r="M14" s="213"/>
      <c r="N14" s="161">
        <v>120</v>
      </c>
      <c r="O14" s="128" t="s">
        <v>96</v>
      </c>
      <c r="P14" s="161">
        <v>120</v>
      </c>
      <c r="Q14" s="39">
        <f t="shared" si="0"/>
        <v>1</v>
      </c>
      <c r="R14" s="208"/>
    </row>
    <row r="15" spans="1:18" s="9" customFormat="1">
      <c r="A15" s="119" t="s">
        <v>136</v>
      </c>
      <c r="B15" s="223"/>
      <c r="C15" s="223"/>
      <c r="D15" s="228"/>
      <c r="E15" s="224"/>
      <c r="F15" s="227"/>
      <c r="G15" s="213"/>
      <c r="H15" s="213"/>
      <c r="I15" s="213"/>
      <c r="J15" s="213"/>
      <c r="K15" s="213"/>
      <c r="L15" s="213"/>
      <c r="M15" s="213"/>
      <c r="N15" s="161">
        <v>19</v>
      </c>
      <c r="O15" s="128" t="s">
        <v>42</v>
      </c>
      <c r="P15" s="161">
        <v>19</v>
      </c>
      <c r="Q15" s="39">
        <f t="shared" si="0"/>
        <v>1</v>
      </c>
      <c r="R15" s="209"/>
    </row>
    <row r="16" spans="1:18" s="9" customFormat="1" ht="25.5">
      <c r="A16" s="119" t="s">
        <v>136</v>
      </c>
      <c r="B16" s="160" t="s">
        <v>145</v>
      </c>
      <c r="C16" s="160"/>
      <c r="D16" s="162" t="s">
        <v>167</v>
      </c>
      <c r="E16" s="163" t="s">
        <v>151</v>
      </c>
      <c r="F16" s="128" t="str">
        <f>'Datos 2023'!X7</f>
        <v>Felipe Carrillo Puerto</v>
      </c>
      <c r="G16" s="38">
        <v>1850000</v>
      </c>
      <c r="H16" s="38">
        <v>1850000</v>
      </c>
      <c r="I16" s="38">
        <v>1850000</v>
      </c>
      <c r="J16" s="38">
        <v>1850000</v>
      </c>
      <c r="K16" s="38">
        <v>1850000</v>
      </c>
      <c r="L16" s="38">
        <v>1850000</v>
      </c>
      <c r="M16" s="38">
        <v>1850000</v>
      </c>
      <c r="N16" s="161">
        <v>1107.31</v>
      </c>
      <c r="O16" s="128" t="s">
        <v>43</v>
      </c>
      <c r="P16" s="161">
        <v>1107.31</v>
      </c>
      <c r="Q16" s="39">
        <f t="shared" si="0"/>
        <v>1</v>
      </c>
      <c r="R16" s="164"/>
    </row>
    <row r="17" spans="1:18" s="9" customFormat="1">
      <c r="A17" s="119" t="s">
        <v>136</v>
      </c>
      <c r="B17" s="223" t="s">
        <v>146</v>
      </c>
      <c r="C17" s="223"/>
      <c r="D17" s="228" t="s">
        <v>170</v>
      </c>
      <c r="E17" s="224" t="s">
        <v>169</v>
      </c>
      <c r="F17" s="227" t="str">
        <f>'Datos 2023'!X8</f>
        <v>Playa del Carmen</v>
      </c>
      <c r="G17" s="213">
        <v>2000000</v>
      </c>
      <c r="H17" s="213">
        <v>2000000</v>
      </c>
      <c r="I17" s="213">
        <v>2000000</v>
      </c>
      <c r="J17" s="213">
        <v>2000000</v>
      </c>
      <c r="K17" s="213">
        <v>2000000</v>
      </c>
      <c r="L17" s="213">
        <v>2000000</v>
      </c>
      <c r="M17" s="213">
        <v>2000000</v>
      </c>
      <c r="N17" s="161">
        <v>84</v>
      </c>
      <c r="O17" s="128" t="s">
        <v>97</v>
      </c>
      <c r="P17" s="161">
        <v>84</v>
      </c>
      <c r="Q17" s="39">
        <f t="shared" si="0"/>
        <v>1</v>
      </c>
      <c r="R17" s="207"/>
    </row>
    <row r="18" spans="1:18" s="9" customFormat="1">
      <c r="A18" s="119" t="s">
        <v>136</v>
      </c>
      <c r="B18" s="223"/>
      <c r="C18" s="223"/>
      <c r="D18" s="228"/>
      <c r="E18" s="224"/>
      <c r="F18" s="227"/>
      <c r="G18" s="213"/>
      <c r="H18" s="213"/>
      <c r="I18" s="213"/>
      <c r="J18" s="213"/>
      <c r="K18" s="213"/>
      <c r="L18" s="213"/>
      <c r="M18" s="213"/>
      <c r="N18" s="161">
        <v>3723.65</v>
      </c>
      <c r="O18" s="128" t="s">
        <v>43</v>
      </c>
      <c r="P18" s="161">
        <v>3723.65</v>
      </c>
      <c r="Q18" s="39">
        <f t="shared" si="0"/>
        <v>1</v>
      </c>
      <c r="R18" s="208"/>
    </row>
    <row r="19" spans="1:18" s="9" customFormat="1">
      <c r="A19" s="119" t="s">
        <v>136</v>
      </c>
      <c r="B19" s="223"/>
      <c r="C19" s="223"/>
      <c r="D19" s="228"/>
      <c r="E19" s="224"/>
      <c r="F19" s="227"/>
      <c r="G19" s="213"/>
      <c r="H19" s="213"/>
      <c r="I19" s="213"/>
      <c r="J19" s="213"/>
      <c r="K19" s="213"/>
      <c r="L19" s="213"/>
      <c r="M19" s="213"/>
      <c r="N19" s="161">
        <f>16+7</f>
        <v>23</v>
      </c>
      <c r="O19" s="128" t="s">
        <v>42</v>
      </c>
      <c r="P19" s="161">
        <f>16+7</f>
        <v>23</v>
      </c>
      <c r="Q19" s="39">
        <f t="shared" si="0"/>
        <v>1</v>
      </c>
      <c r="R19" s="209"/>
    </row>
    <row r="20" spans="1:18" s="9" customFormat="1">
      <c r="A20" s="119" t="s">
        <v>136</v>
      </c>
      <c r="B20" s="217" t="s">
        <v>147</v>
      </c>
      <c r="C20" s="217"/>
      <c r="D20" s="215" t="s">
        <v>172</v>
      </c>
      <c r="E20" s="221" t="s">
        <v>171</v>
      </c>
      <c r="F20" s="219" t="str">
        <f>'Datos 2023'!X9</f>
        <v>Cozumel</v>
      </c>
      <c r="G20" s="210">
        <v>3500000</v>
      </c>
      <c r="H20" s="210">
        <v>3500000</v>
      </c>
      <c r="I20" s="210">
        <v>3500000</v>
      </c>
      <c r="J20" s="210">
        <v>3500000</v>
      </c>
      <c r="K20" s="210">
        <v>3500000</v>
      </c>
      <c r="L20" s="210">
        <v>3500000</v>
      </c>
      <c r="M20" s="210">
        <v>3500000</v>
      </c>
      <c r="N20" s="161">
        <v>7895.1</v>
      </c>
      <c r="O20" s="128" t="s">
        <v>43</v>
      </c>
      <c r="P20" s="161">
        <v>7895.1</v>
      </c>
      <c r="Q20" s="39">
        <f t="shared" si="0"/>
        <v>1</v>
      </c>
      <c r="R20" s="207"/>
    </row>
    <row r="21" spans="1:18" s="9" customFormat="1">
      <c r="A21" s="119" t="s">
        <v>136</v>
      </c>
      <c r="B21" s="218"/>
      <c r="C21" s="218"/>
      <c r="D21" s="216"/>
      <c r="E21" s="222"/>
      <c r="F21" s="220"/>
      <c r="G21" s="211"/>
      <c r="H21" s="211"/>
      <c r="I21" s="211"/>
      <c r="J21" s="211"/>
      <c r="K21" s="211"/>
      <c r="L21" s="211"/>
      <c r="M21" s="211"/>
      <c r="N21" s="161">
        <v>1</v>
      </c>
      <c r="O21" s="128" t="s">
        <v>42</v>
      </c>
      <c r="P21" s="161">
        <v>1</v>
      </c>
      <c r="Q21" s="39">
        <f t="shared" si="0"/>
        <v>1</v>
      </c>
      <c r="R21" s="209"/>
    </row>
    <row r="22" spans="1:18" s="9" customFormat="1">
      <c r="A22" s="119" t="s">
        <v>136</v>
      </c>
      <c r="B22" s="217" t="s">
        <v>148</v>
      </c>
      <c r="C22" s="217"/>
      <c r="D22" s="215" t="s">
        <v>176</v>
      </c>
      <c r="E22" s="221" t="s">
        <v>174</v>
      </c>
      <c r="F22" s="219" t="str">
        <f>'Datos 2023'!X10</f>
        <v>Cancún</v>
      </c>
      <c r="G22" s="210">
        <v>4000000</v>
      </c>
      <c r="H22" s="210">
        <v>4000000</v>
      </c>
      <c r="I22" s="210">
        <v>4000000</v>
      </c>
      <c r="J22" s="210">
        <v>4000000</v>
      </c>
      <c r="K22" s="210">
        <v>4000000</v>
      </c>
      <c r="L22" s="210">
        <v>4000000</v>
      </c>
      <c r="M22" s="210">
        <v>4000000</v>
      </c>
      <c r="N22" s="161">
        <v>5637.59</v>
      </c>
      <c r="O22" s="128" t="s">
        <v>43</v>
      </c>
      <c r="P22" s="161">
        <v>5637.59</v>
      </c>
      <c r="Q22" s="39">
        <f t="shared" si="0"/>
        <v>1</v>
      </c>
      <c r="R22" s="207"/>
    </row>
    <row r="23" spans="1:18" s="9" customFormat="1">
      <c r="A23" s="119" t="s">
        <v>136</v>
      </c>
      <c r="B23" s="225"/>
      <c r="C23" s="225"/>
      <c r="D23" s="226"/>
      <c r="E23" s="229"/>
      <c r="F23" s="230"/>
      <c r="G23" s="212"/>
      <c r="H23" s="212"/>
      <c r="I23" s="212"/>
      <c r="J23" s="212"/>
      <c r="K23" s="212"/>
      <c r="L23" s="212"/>
      <c r="M23" s="212"/>
      <c r="N23" s="161">
        <v>676.2</v>
      </c>
      <c r="O23" s="128" t="s">
        <v>96</v>
      </c>
      <c r="P23" s="161">
        <v>676.2</v>
      </c>
      <c r="Q23" s="39">
        <f t="shared" si="0"/>
        <v>1</v>
      </c>
      <c r="R23" s="208"/>
    </row>
    <row r="24" spans="1:18" s="9" customFormat="1">
      <c r="A24" s="119" t="s">
        <v>136</v>
      </c>
      <c r="B24" s="225"/>
      <c r="C24" s="225"/>
      <c r="D24" s="226"/>
      <c r="E24" s="229"/>
      <c r="F24" s="230"/>
      <c r="G24" s="212"/>
      <c r="H24" s="212"/>
      <c r="I24" s="212"/>
      <c r="J24" s="212"/>
      <c r="K24" s="212"/>
      <c r="L24" s="212"/>
      <c r="M24" s="212"/>
      <c r="N24" s="161">
        <v>88</v>
      </c>
      <c r="O24" s="128" t="s">
        <v>42</v>
      </c>
      <c r="P24" s="161">
        <v>88</v>
      </c>
      <c r="Q24" s="39">
        <f t="shared" si="0"/>
        <v>1</v>
      </c>
      <c r="R24" s="208"/>
    </row>
    <row r="25" spans="1:18" s="9" customFormat="1">
      <c r="A25" s="119" t="s">
        <v>136</v>
      </c>
      <c r="B25" s="223" t="s">
        <v>149</v>
      </c>
      <c r="C25" s="223"/>
      <c r="D25" s="228" t="s">
        <v>179</v>
      </c>
      <c r="E25" s="224" t="s">
        <v>178</v>
      </c>
      <c r="F25" s="227" t="str">
        <f>'Datos 2023'!X11</f>
        <v>Kantunilkín</v>
      </c>
      <c r="G25" s="213">
        <v>1800000</v>
      </c>
      <c r="H25" s="213">
        <v>1800000</v>
      </c>
      <c r="I25" s="213">
        <v>1800000</v>
      </c>
      <c r="J25" s="213">
        <v>1800000</v>
      </c>
      <c r="K25" s="213">
        <v>1800000</v>
      </c>
      <c r="L25" s="213">
        <v>1800000</v>
      </c>
      <c r="M25" s="213">
        <v>1800000</v>
      </c>
      <c r="N25" s="161">
        <v>15</v>
      </c>
      <c r="O25" s="128" t="s">
        <v>97</v>
      </c>
      <c r="P25" s="161">
        <v>15</v>
      </c>
      <c r="Q25" s="39">
        <f t="shared" si="0"/>
        <v>1</v>
      </c>
      <c r="R25" s="204"/>
    </row>
    <row r="26" spans="1:18" s="9" customFormat="1">
      <c r="A26" s="119" t="s">
        <v>136</v>
      </c>
      <c r="B26" s="223"/>
      <c r="C26" s="223"/>
      <c r="D26" s="228"/>
      <c r="E26" s="224"/>
      <c r="F26" s="227"/>
      <c r="G26" s="213"/>
      <c r="H26" s="213"/>
      <c r="I26" s="213"/>
      <c r="J26" s="213"/>
      <c r="K26" s="213"/>
      <c r="L26" s="213"/>
      <c r="M26" s="213"/>
      <c r="N26" s="161">
        <v>7</v>
      </c>
      <c r="O26" s="128" t="s">
        <v>42</v>
      </c>
      <c r="P26" s="161">
        <v>7</v>
      </c>
      <c r="Q26" s="39">
        <f t="shared" si="0"/>
        <v>1</v>
      </c>
      <c r="R26" s="205"/>
    </row>
    <row r="27" spans="1:18" s="9" customFormat="1">
      <c r="A27" s="119" t="s">
        <v>136</v>
      </c>
      <c r="B27" s="223"/>
      <c r="C27" s="223"/>
      <c r="D27" s="228"/>
      <c r="E27" s="224"/>
      <c r="F27" s="227"/>
      <c r="G27" s="213"/>
      <c r="H27" s="213"/>
      <c r="I27" s="213"/>
      <c r="J27" s="213"/>
      <c r="K27" s="213"/>
      <c r="L27" s="213"/>
      <c r="M27" s="213"/>
      <c r="N27" s="161">
        <v>70</v>
      </c>
      <c r="O27" s="128" t="s">
        <v>96</v>
      </c>
      <c r="P27" s="161">
        <v>70</v>
      </c>
      <c r="Q27" s="39">
        <f t="shared" si="0"/>
        <v>1</v>
      </c>
      <c r="R27" s="205"/>
    </row>
    <row r="28" spans="1:18" s="9" customFormat="1">
      <c r="A28" s="119" t="s">
        <v>136</v>
      </c>
      <c r="B28" s="223"/>
      <c r="C28" s="223"/>
      <c r="D28" s="228"/>
      <c r="E28" s="224"/>
      <c r="F28" s="227"/>
      <c r="G28" s="213"/>
      <c r="H28" s="213"/>
      <c r="I28" s="213"/>
      <c r="J28" s="213"/>
      <c r="K28" s="213"/>
      <c r="L28" s="213"/>
      <c r="M28" s="213"/>
      <c r="N28" s="161">
        <v>771</v>
      </c>
      <c r="O28" s="128" t="s">
        <v>43</v>
      </c>
      <c r="P28" s="161">
        <v>771</v>
      </c>
      <c r="Q28" s="39">
        <f t="shared" si="0"/>
        <v>1</v>
      </c>
      <c r="R28" s="206"/>
    </row>
    <row r="29" spans="1:18" s="9" customFormat="1" ht="25.5">
      <c r="A29" s="165" t="s">
        <v>41</v>
      </c>
      <c r="B29" s="160" t="str">
        <f>'Datos 2023'!A12</f>
        <v>2023-7</v>
      </c>
      <c r="C29" s="160"/>
      <c r="D29" s="162" t="s">
        <v>193</v>
      </c>
      <c r="E29" s="163" t="s">
        <v>180</v>
      </c>
      <c r="F29" s="128" t="str">
        <f>'Datos 2023'!X12</f>
        <v>Chetumal</v>
      </c>
      <c r="G29" s="38">
        <v>1077065.3600000001</v>
      </c>
      <c r="H29" s="38">
        <v>1074625.29</v>
      </c>
      <c r="I29" s="38">
        <v>1074625.29</v>
      </c>
      <c r="J29" s="38">
        <v>1074625.29</v>
      </c>
      <c r="K29" s="38">
        <v>1074625.29</v>
      </c>
      <c r="L29" s="38">
        <v>1074625.29</v>
      </c>
      <c r="M29" s="38">
        <v>1074625.29</v>
      </c>
      <c r="N29" s="161">
        <v>1</v>
      </c>
      <c r="O29" s="128" t="s">
        <v>192</v>
      </c>
      <c r="P29" s="161">
        <v>1</v>
      </c>
      <c r="Q29" s="39">
        <f t="shared" ref="Q29" si="1">P29/N29</f>
        <v>1</v>
      </c>
      <c r="R29" s="166"/>
    </row>
    <row r="30" spans="1:18" s="9" customFormat="1" ht="25.5">
      <c r="A30" s="165" t="s">
        <v>41</v>
      </c>
      <c r="B30" s="160" t="str">
        <f>'Datos 2023'!A13</f>
        <v>2023-8</v>
      </c>
      <c r="C30" s="160"/>
      <c r="D30" s="162" t="s">
        <v>194</v>
      </c>
      <c r="E30" s="163" t="s">
        <v>189</v>
      </c>
      <c r="F30" s="128" t="str">
        <f>'Datos 2023'!X13</f>
        <v>Chetumal</v>
      </c>
      <c r="G30" s="38">
        <v>4309034.03</v>
      </c>
      <c r="H30" s="38">
        <v>4291115.8899999997</v>
      </c>
      <c r="I30" s="38">
        <v>4291115.8899999997</v>
      </c>
      <c r="J30" s="38">
        <v>4291115.8899999997</v>
      </c>
      <c r="K30" s="38">
        <v>4291115.8899999997</v>
      </c>
      <c r="L30" s="38">
        <v>4291115.8899999997</v>
      </c>
      <c r="M30" s="38">
        <v>4291115.8899999997</v>
      </c>
      <c r="N30" s="127">
        <v>197</v>
      </c>
      <c r="O30" s="128" t="s">
        <v>43</v>
      </c>
      <c r="P30" s="161">
        <v>197</v>
      </c>
      <c r="Q30" s="39">
        <f t="shared" ref="Q30:Q38" si="2">P30/N30</f>
        <v>1</v>
      </c>
      <c r="R30" s="167"/>
    </row>
    <row r="31" spans="1:18" s="9" customFormat="1" ht="25.5">
      <c r="A31" s="119" t="s">
        <v>44</v>
      </c>
      <c r="B31" s="160" t="str">
        <f>'Datos 2023'!A14</f>
        <v>2023-9</v>
      </c>
      <c r="C31" s="160"/>
      <c r="D31" s="162" t="s">
        <v>203</v>
      </c>
      <c r="E31" s="163" t="s">
        <v>201</v>
      </c>
      <c r="F31" s="128" t="s">
        <v>197</v>
      </c>
      <c r="G31" s="38">
        <v>3480000</v>
      </c>
      <c r="H31" s="38">
        <v>3480000</v>
      </c>
      <c r="I31" s="38">
        <v>3480000</v>
      </c>
      <c r="J31" s="38">
        <v>3480000</v>
      </c>
      <c r="K31" s="38">
        <v>3480000</v>
      </c>
      <c r="L31" s="38">
        <v>3480000</v>
      </c>
      <c r="M31" s="38">
        <v>3480000</v>
      </c>
      <c r="N31" s="127">
        <v>1</v>
      </c>
      <c r="O31" s="128" t="s">
        <v>204</v>
      </c>
      <c r="P31" s="127">
        <v>1</v>
      </c>
      <c r="Q31" s="39">
        <f t="shared" si="2"/>
        <v>1</v>
      </c>
      <c r="R31" s="168"/>
    </row>
    <row r="32" spans="1:18" s="9" customFormat="1" ht="35.25" customHeight="1">
      <c r="A32" s="119" t="s">
        <v>44</v>
      </c>
      <c r="B32" s="223" t="str">
        <f>'Datos 2023'!A15</f>
        <v>2023-10</v>
      </c>
      <c r="C32" s="223"/>
      <c r="D32" s="228" t="s">
        <v>205</v>
      </c>
      <c r="E32" s="237" t="s">
        <v>202</v>
      </c>
      <c r="F32" s="227" t="s">
        <v>197</v>
      </c>
      <c r="G32" s="213">
        <v>13327820</v>
      </c>
      <c r="H32" s="213">
        <v>13327820</v>
      </c>
      <c r="I32" s="213">
        <v>13327820</v>
      </c>
      <c r="J32" s="213">
        <v>13327820</v>
      </c>
      <c r="K32" s="213">
        <v>13327820</v>
      </c>
      <c r="L32" s="213">
        <v>13327820</v>
      </c>
      <c r="M32" s="213">
        <v>13327820</v>
      </c>
      <c r="N32" s="127">
        <v>1</v>
      </c>
      <c r="O32" s="128" t="s">
        <v>204</v>
      </c>
      <c r="P32" s="127">
        <v>1</v>
      </c>
      <c r="Q32" s="39">
        <f t="shared" si="2"/>
        <v>1</v>
      </c>
      <c r="R32" s="214"/>
    </row>
    <row r="33" spans="1:18" s="9" customFormat="1" ht="35.25" customHeight="1">
      <c r="A33" s="119" t="s">
        <v>44</v>
      </c>
      <c r="B33" s="223"/>
      <c r="C33" s="223"/>
      <c r="D33" s="228"/>
      <c r="E33" s="237"/>
      <c r="F33" s="227"/>
      <c r="G33" s="213"/>
      <c r="H33" s="213"/>
      <c r="I33" s="213"/>
      <c r="J33" s="213"/>
      <c r="K33" s="213"/>
      <c r="L33" s="213"/>
      <c r="M33" s="213"/>
      <c r="N33" s="127">
        <v>4</v>
      </c>
      <c r="O33" s="128" t="s">
        <v>42</v>
      </c>
      <c r="P33" s="127">
        <v>4</v>
      </c>
      <c r="Q33" s="39">
        <f t="shared" si="2"/>
        <v>1</v>
      </c>
      <c r="R33" s="214"/>
    </row>
    <row r="34" spans="1:18" s="9" customFormat="1" ht="41.25" customHeight="1">
      <c r="A34" s="119" t="str">
        <f>'Datos 2023'!J16</f>
        <v>Comisión Ejecutiva de Atención a Víctimas del Estado de Q. ROO</v>
      </c>
      <c r="B34" s="223" t="str">
        <f>'Datos 2023'!A16</f>
        <v>2023-11</v>
      </c>
      <c r="C34" s="223"/>
      <c r="D34" s="228" t="s">
        <v>260</v>
      </c>
      <c r="E34" s="237" t="str">
        <f>'Datos 2023'!H16</f>
        <v>Equipamiento a la Comisión Ejecutiva de Atención a Víctimas del Estado de Q. ROO - Fortalecimiento al subprograma de Bases de Datos del Sistema Nacional de Seguridad Pública</v>
      </c>
      <c r="F34" s="227" t="s">
        <v>197</v>
      </c>
      <c r="G34" s="213">
        <f>'Datos 2023'!I16</f>
        <v>550000</v>
      </c>
      <c r="H34" s="210">
        <v>550000</v>
      </c>
      <c r="I34" s="213">
        <v>550000</v>
      </c>
      <c r="J34" s="213">
        <v>550000</v>
      </c>
      <c r="K34" s="213">
        <v>550000</v>
      </c>
      <c r="L34" s="213">
        <v>550000</v>
      </c>
      <c r="M34" s="213">
        <v>550000</v>
      </c>
      <c r="N34" s="127">
        <v>20</v>
      </c>
      <c r="O34" s="128" t="s">
        <v>215</v>
      </c>
      <c r="P34" s="127">
        <v>20</v>
      </c>
      <c r="Q34" s="39">
        <f t="shared" si="2"/>
        <v>1</v>
      </c>
      <c r="R34" s="214"/>
    </row>
    <row r="35" spans="1:18" s="9" customFormat="1" ht="27.75" customHeight="1">
      <c r="A35" s="119" t="str">
        <f>'Datos 2023'!J16</f>
        <v>Comisión Ejecutiva de Atención a Víctimas del Estado de Q. ROO</v>
      </c>
      <c r="B35" s="223"/>
      <c r="C35" s="223"/>
      <c r="D35" s="228"/>
      <c r="E35" s="237"/>
      <c r="F35" s="227"/>
      <c r="G35" s="213"/>
      <c r="H35" s="211"/>
      <c r="I35" s="213"/>
      <c r="J35" s="213"/>
      <c r="K35" s="213"/>
      <c r="L35" s="213"/>
      <c r="M35" s="213"/>
      <c r="N35" s="127">
        <v>30</v>
      </c>
      <c r="O35" s="128" t="s">
        <v>42</v>
      </c>
      <c r="P35" s="127">
        <v>30</v>
      </c>
      <c r="Q35" s="39">
        <f t="shared" si="2"/>
        <v>1</v>
      </c>
      <c r="R35" s="214"/>
    </row>
    <row r="36" spans="1:18" s="9" customFormat="1" ht="49.5" customHeight="1">
      <c r="A36" s="119" t="s">
        <v>41</v>
      </c>
      <c r="B36" s="160" t="str">
        <f>'Datos 2023'!A17</f>
        <v>2023-12</v>
      </c>
      <c r="C36" s="160"/>
      <c r="D36" s="162" t="s">
        <v>272</v>
      </c>
      <c r="E36" s="169" t="str">
        <f>'Datos 2023'!H17</f>
        <v>Equpamiento a la Dirección General  del Centro Estatal de Evaluación y Control de Confianza del Estado de Quintana Roo - Fortalecimiento de las Capacidades de Evaluación en Control de Confianza</v>
      </c>
      <c r="F36" s="128" t="s">
        <v>197</v>
      </c>
      <c r="G36" s="38">
        <f>'Datos 2023'!I17</f>
        <v>307892.54000000004</v>
      </c>
      <c r="H36" s="38">
        <v>285534</v>
      </c>
      <c r="I36" s="38">
        <v>285534</v>
      </c>
      <c r="J36" s="38">
        <v>285534</v>
      </c>
      <c r="K36" s="38">
        <v>285534</v>
      </c>
      <c r="L36" s="38">
        <v>285534</v>
      </c>
      <c r="M36" s="38">
        <v>285534</v>
      </c>
      <c r="N36" s="127">
        <v>7</v>
      </c>
      <c r="O36" s="128" t="s">
        <v>42</v>
      </c>
      <c r="P36" s="127">
        <v>7</v>
      </c>
      <c r="Q36" s="39">
        <f t="shared" si="2"/>
        <v>1</v>
      </c>
      <c r="R36" s="192"/>
    </row>
    <row r="37" spans="1:18" s="9" customFormat="1" ht="38.25">
      <c r="A37" s="119" t="s">
        <v>41</v>
      </c>
      <c r="B37" s="160" t="str">
        <f>'Datos 2023'!A18</f>
        <v>2023-13</v>
      </c>
      <c r="C37" s="160"/>
      <c r="D37" s="162" t="s">
        <v>273</v>
      </c>
      <c r="E37" s="169" t="str">
        <f>'Datos 2023'!H18</f>
        <v>Equipamiento a la Subsecretaría de Seguridad Pública del Estado de Quintana Roo - Fortalecimiento de las Instituciones de Seguridad Pública y Procuración de Justicia</v>
      </c>
      <c r="F37" s="128" t="s">
        <v>197</v>
      </c>
      <c r="G37" s="38">
        <f>'Datos 2023'!I18</f>
        <v>3652000</v>
      </c>
      <c r="H37" s="38">
        <v>3649940</v>
      </c>
      <c r="I37" s="38">
        <v>3649940</v>
      </c>
      <c r="J37" s="38">
        <v>3649940</v>
      </c>
      <c r="K37" s="38">
        <v>3649940</v>
      </c>
      <c r="L37" s="38">
        <v>3649940</v>
      </c>
      <c r="M37" s="38">
        <v>3649940</v>
      </c>
      <c r="N37" s="127">
        <v>5</v>
      </c>
      <c r="O37" s="128" t="s">
        <v>42</v>
      </c>
      <c r="P37" s="127">
        <v>5</v>
      </c>
      <c r="Q37" s="39">
        <f t="shared" si="2"/>
        <v>1</v>
      </c>
      <c r="R37" s="166"/>
    </row>
    <row r="38" spans="1:18" s="9" customFormat="1" ht="51.75" customHeight="1">
      <c r="A38" s="119" t="s">
        <v>41</v>
      </c>
      <c r="B38" s="160" t="str">
        <f>'Datos 2023'!A19</f>
        <v>2023-14</v>
      </c>
      <c r="C38" s="160"/>
      <c r="D38" s="162" t="s">
        <v>274</v>
      </c>
      <c r="E38" s="169" t="str">
        <f>'Datos 2023'!H19</f>
        <v>Equipamiento a la Subsecretaría de Ejecución de Penas y Medidas de Seguridad de la Secretaría de Seguridad Pública del Estado de Quintana Roo - Dignificación y fortalecimiento de los Centros Penitenciarios</v>
      </c>
      <c r="F38" s="128" t="s">
        <v>197</v>
      </c>
      <c r="G38" s="38">
        <f>'Datos 2023'!I19</f>
        <v>3331195.08</v>
      </c>
      <c r="H38" s="38">
        <v>3328423.96</v>
      </c>
      <c r="I38" s="38">
        <v>3328423.96</v>
      </c>
      <c r="J38" s="38">
        <v>3328423.96</v>
      </c>
      <c r="K38" s="38">
        <v>3328423.96</v>
      </c>
      <c r="L38" s="38">
        <v>3328423.96</v>
      </c>
      <c r="M38" s="38">
        <v>3328423.96</v>
      </c>
      <c r="N38" s="127">
        <f>8+7+6+15+25</f>
        <v>61</v>
      </c>
      <c r="O38" s="128" t="s">
        <v>42</v>
      </c>
      <c r="P38" s="127">
        <v>61</v>
      </c>
      <c r="Q38" s="39">
        <f t="shared" si="2"/>
        <v>1</v>
      </c>
      <c r="R38" s="166"/>
    </row>
    <row r="39" spans="1:18" s="9" customFormat="1" ht="65.25" customHeight="1">
      <c r="A39" s="119" t="s">
        <v>41</v>
      </c>
      <c r="B39" s="160" t="str">
        <f>'Datos 2023'!A20</f>
        <v>2023-15</v>
      </c>
      <c r="C39" s="160"/>
      <c r="D39" s="162" t="s">
        <v>275</v>
      </c>
      <c r="E39" s="169" t="str">
        <f>'Datos 2023'!H20</f>
        <v xml:space="preserve">Equipamiento a la Dirección del Centro de Ejecución de Medidas para Adolescentes de la Secretaría de Seguridad Ciudadana del Estado de Quintana Roo - Dignificación y fortalecimiento de los Centros de Internamiento para Adolescentes </v>
      </c>
      <c r="F39" s="128" t="s">
        <v>197</v>
      </c>
      <c r="G39" s="38">
        <f>'Datos 2023'!I20</f>
        <v>82500</v>
      </c>
      <c r="H39" s="38">
        <v>82476</v>
      </c>
      <c r="I39" s="38">
        <v>82476</v>
      </c>
      <c r="J39" s="38">
        <v>82476</v>
      </c>
      <c r="K39" s="38">
        <v>82476</v>
      </c>
      <c r="L39" s="38">
        <v>82476</v>
      </c>
      <c r="M39" s="38">
        <v>82476</v>
      </c>
      <c r="N39" s="127">
        <v>5</v>
      </c>
      <c r="O39" s="128" t="s">
        <v>42</v>
      </c>
      <c r="P39" s="127">
        <v>5</v>
      </c>
      <c r="Q39" s="39">
        <f t="shared" ref="Q39:Q43" si="3">P39/N39</f>
        <v>1</v>
      </c>
      <c r="R39" s="166"/>
    </row>
    <row r="40" spans="1:18" s="9" customFormat="1" ht="25.5">
      <c r="A40" s="119" t="s">
        <v>41</v>
      </c>
      <c r="B40" s="160" t="str">
        <f>'Datos 2023'!A21</f>
        <v>2023-16</v>
      </c>
      <c r="C40" s="160"/>
      <c r="D40" s="162" t="s">
        <v>276</v>
      </c>
      <c r="E40" s="169" t="str">
        <f>'Datos 2023'!H21</f>
        <v>Bases de datos del Sistema Nacional de Seguridad Pública - Adquisición de Bienes Muebles, Inmuebles e Intangibles</v>
      </c>
      <c r="F40" s="128" t="s">
        <v>197</v>
      </c>
      <c r="G40" s="38">
        <f>'Datos 2023'!I21</f>
        <v>947883.1</v>
      </c>
      <c r="H40" s="38">
        <v>947720</v>
      </c>
      <c r="I40" s="38">
        <v>947720</v>
      </c>
      <c r="J40" s="38">
        <v>947720</v>
      </c>
      <c r="K40" s="38">
        <v>947720</v>
      </c>
      <c r="L40" s="38">
        <v>947720</v>
      </c>
      <c r="M40" s="38">
        <v>947720</v>
      </c>
      <c r="N40" s="127">
        <v>1</v>
      </c>
      <c r="O40" s="128" t="s">
        <v>42</v>
      </c>
      <c r="P40" s="127">
        <v>1</v>
      </c>
      <c r="Q40" s="39">
        <f t="shared" si="3"/>
        <v>1</v>
      </c>
      <c r="R40" s="166"/>
    </row>
    <row r="41" spans="1:18" s="9" customFormat="1" ht="38.25">
      <c r="A41" s="119" t="s">
        <v>41</v>
      </c>
      <c r="B41" s="160" t="str">
        <f>'Datos 2023'!A22</f>
        <v>2023-17</v>
      </c>
      <c r="C41" s="160"/>
      <c r="D41" s="162" t="s">
        <v>277</v>
      </c>
      <c r="E41" s="169" t="str">
        <f>'Datos 2023'!H22</f>
        <v>Sistema Nacional de Atención de Llamadas de Emergencias y Denuncias Ciudadanas - Adquisición de Bienes Muebles, Inmuebles e Intangibles</v>
      </c>
      <c r="F41" s="128" t="s">
        <v>197</v>
      </c>
      <c r="G41" s="38">
        <f>'Datos 2023'!I22</f>
        <v>400000</v>
      </c>
      <c r="H41" s="38">
        <v>399991.2</v>
      </c>
      <c r="I41" s="38">
        <v>399991.2</v>
      </c>
      <c r="J41" s="38">
        <v>399991.2</v>
      </c>
      <c r="K41" s="38">
        <v>399991.2</v>
      </c>
      <c r="L41" s="38">
        <v>399991.2</v>
      </c>
      <c r="M41" s="38">
        <v>399991.2</v>
      </c>
      <c r="N41" s="127">
        <v>1</v>
      </c>
      <c r="O41" s="128" t="s">
        <v>42</v>
      </c>
      <c r="P41" s="127">
        <v>1</v>
      </c>
      <c r="Q41" s="39">
        <f t="shared" si="3"/>
        <v>1</v>
      </c>
      <c r="R41" s="166"/>
    </row>
    <row r="42" spans="1:18" s="9" customFormat="1" ht="25.5">
      <c r="A42" s="119" t="s">
        <v>41</v>
      </c>
      <c r="B42" s="160" t="str">
        <f>'Datos 2023'!A23</f>
        <v>2023-18</v>
      </c>
      <c r="C42" s="160"/>
      <c r="D42" s="162" t="s">
        <v>278</v>
      </c>
      <c r="E42" s="169" t="str">
        <f>'Datos 2023'!H23</f>
        <v>Red Nacional de Radiocomunicación - Adquisición de Bienes Muebles, Inmuebles e Intangibles</v>
      </c>
      <c r="F42" s="128" t="s">
        <v>197</v>
      </c>
      <c r="G42" s="38">
        <f>'Datos 2023'!I23</f>
        <v>5884522</v>
      </c>
      <c r="H42" s="38">
        <v>5882812.4000000004</v>
      </c>
      <c r="I42" s="38">
        <v>5882812.4000000004</v>
      </c>
      <c r="J42" s="38">
        <v>5882812.4000000004</v>
      </c>
      <c r="K42" s="38">
        <v>5882812.4000000004</v>
      </c>
      <c r="L42" s="38">
        <v>5882812.4000000004</v>
      </c>
      <c r="M42" s="38">
        <v>5882812.4000000004</v>
      </c>
      <c r="N42" s="127">
        <v>174</v>
      </c>
      <c r="O42" s="128" t="s">
        <v>42</v>
      </c>
      <c r="P42" s="127">
        <v>174</v>
      </c>
      <c r="Q42" s="39">
        <f t="shared" si="3"/>
        <v>1</v>
      </c>
      <c r="R42" s="166"/>
    </row>
    <row r="43" spans="1:18" s="9" customFormat="1" ht="25.5">
      <c r="A43" s="119" t="s">
        <v>41</v>
      </c>
      <c r="B43" s="160" t="str">
        <f>'Datos 2023'!A24</f>
        <v>2023-19</v>
      </c>
      <c r="C43" s="160"/>
      <c r="D43" s="162" t="s">
        <v>279</v>
      </c>
      <c r="E43" s="169" t="str">
        <f>'Datos 2023'!H24</f>
        <v>Registro Público Vehicular - Adquisición de Bienes Muebles, Inmuebles e Intangibles</v>
      </c>
      <c r="F43" s="128" t="s">
        <v>197</v>
      </c>
      <c r="G43" s="38">
        <f>'Datos 2023'!I24</f>
        <v>2905695.0999999996</v>
      </c>
      <c r="H43" s="38">
        <v>2902784</v>
      </c>
      <c r="I43" s="38">
        <v>2902784</v>
      </c>
      <c r="J43" s="38">
        <v>2902784</v>
      </c>
      <c r="K43" s="38">
        <v>2902784</v>
      </c>
      <c r="L43" s="38">
        <v>2902784</v>
      </c>
      <c r="M43" s="38">
        <v>2902784</v>
      </c>
      <c r="N43" s="127">
        <v>25</v>
      </c>
      <c r="O43" s="128" t="s">
        <v>42</v>
      </c>
      <c r="P43" s="127">
        <v>25</v>
      </c>
      <c r="Q43" s="39">
        <f t="shared" si="3"/>
        <v>1</v>
      </c>
      <c r="R43" s="166"/>
    </row>
    <row r="44" spans="1:18" s="9" customFormat="1" ht="38.25">
      <c r="A44" s="119" t="s">
        <v>280</v>
      </c>
      <c r="B44" s="160" t="str">
        <f>'Datos 2023'!A25</f>
        <v>2023-20</v>
      </c>
      <c r="C44" s="160"/>
      <c r="D44" s="162" t="s">
        <v>304</v>
      </c>
      <c r="E44" s="169" t="str">
        <f>'Datos 2023'!H25</f>
        <v xml:space="preserve">Bases de datos del Sistema Nacional de Seguridad Pública; Equipamiento y tecnología para la seguridad </v>
      </c>
      <c r="F44" s="128" t="s">
        <v>50</v>
      </c>
      <c r="G44" s="38">
        <v>6255752.7000000002</v>
      </c>
      <c r="H44" s="38">
        <v>8118722.9699999997</v>
      </c>
      <c r="I44" s="38">
        <v>8118722.9699999997</v>
      </c>
      <c r="J44" s="38">
        <v>8118722.9699999997</v>
      </c>
      <c r="K44" s="38">
        <v>8118722.9699999997</v>
      </c>
      <c r="L44" s="38">
        <v>8118722.9699999997</v>
      </c>
      <c r="M44" s="38">
        <v>8118722.9699999997</v>
      </c>
      <c r="N44" s="127">
        <f>535+57</f>
        <v>592</v>
      </c>
      <c r="O44" s="128" t="s">
        <v>42</v>
      </c>
      <c r="P44" s="127">
        <f>535+57</f>
        <v>592</v>
      </c>
      <c r="Q44" s="39">
        <f>P44/N44</f>
        <v>1</v>
      </c>
      <c r="R44" s="170" t="s">
        <v>313</v>
      </c>
    </row>
    <row r="45" spans="1:18" s="9" customFormat="1" ht="38.25">
      <c r="A45" s="119" t="s">
        <v>280</v>
      </c>
      <c r="B45" s="160" t="str">
        <f>'Datos 2023'!A26</f>
        <v>2023-21</v>
      </c>
      <c r="C45" s="160"/>
      <c r="D45" s="162" t="s">
        <v>305</v>
      </c>
      <c r="E45" s="169" t="str">
        <f>'Datos 2023'!H26</f>
        <v>Fortalecimiento de las Instituciones de Seguridad Pública y Procuración de Justicia; Equipamiento y tecnología para la seguridad</v>
      </c>
      <c r="F45" s="128" t="s">
        <v>50</v>
      </c>
      <c r="G45" s="38">
        <v>27850540.940000001</v>
      </c>
      <c r="H45" s="38">
        <v>26892524.57</v>
      </c>
      <c r="I45" s="38">
        <v>26892524.57</v>
      </c>
      <c r="J45" s="38">
        <v>26892524.57</v>
      </c>
      <c r="K45" s="38">
        <v>26892524.57</v>
      </c>
      <c r="L45" s="38">
        <v>26892524.57</v>
      </c>
      <c r="M45" s="38">
        <v>26892524.57</v>
      </c>
      <c r="N45" s="127">
        <v>432</v>
      </c>
      <c r="O45" s="128" t="s">
        <v>42</v>
      </c>
      <c r="P45" s="127">
        <v>432</v>
      </c>
      <c r="Q45" s="39">
        <f>P45/N45</f>
        <v>1</v>
      </c>
      <c r="R45" s="170"/>
    </row>
    <row r="46" spans="1:18" s="9" customFormat="1" ht="25.5">
      <c r="A46" s="119" t="s">
        <v>280</v>
      </c>
      <c r="B46" s="160" t="str">
        <f>'Datos 2023'!A27</f>
        <v>2023-22</v>
      </c>
      <c r="C46" s="160"/>
      <c r="D46" s="162" t="s">
        <v>306</v>
      </c>
      <c r="E46" s="169" t="str">
        <f>'Datos 2023'!H27</f>
        <v>Red Nacional de Radiocomunicación; Equipamiento y tecnología para la seguridad</v>
      </c>
      <c r="F46" s="128" t="s">
        <v>50</v>
      </c>
      <c r="G46" s="38">
        <v>6962035.7999999998</v>
      </c>
      <c r="H46" s="38">
        <v>6961909.629999999</v>
      </c>
      <c r="I46" s="38">
        <v>6961909.629999999</v>
      </c>
      <c r="J46" s="38">
        <v>6961909.629999999</v>
      </c>
      <c r="K46" s="38">
        <v>6961909.629999999</v>
      </c>
      <c r="L46" s="38">
        <v>6961909.629999999</v>
      </c>
      <c r="M46" s="38">
        <v>6961909.629999999</v>
      </c>
      <c r="N46" s="127">
        <v>173</v>
      </c>
      <c r="O46" s="128" t="s">
        <v>42</v>
      </c>
      <c r="P46" s="127">
        <v>173</v>
      </c>
      <c r="Q46" s="39">
        <f>P46/N46</f>
        <v>1</v>
      </c>
      <c r="R46" s="170"/>
    </row>
    <row r="47" spans="1:18" s="9" customFormat="1" ht="26.25" customHeight="1">
      <c r="A47" s="119"/>
      <c r="B47" s="121"/>
      <c r="C47" s="121"/>
      <c r="D47" s="122"/>
      <c r="E47" s="123"/>
      <c r="F47" s="124"/>
      <c r="G47" s="125"/>
      <c r="H47" s="125"/>
      <c r="I47" s="125"/>
      <c r="J47" s="125"/>
      <c r="K47" s="125"/>
      <c r="L47" s="125"/>
      <c r="M47" s="125"/>
      <c r="N47" s="158"/>
      <c r="O47" s="124"/>
      <c r="P47" s="158"/>
      <c r="Q47" s="159"/>
      <c r="R47" s="126"/>
    </row>
    <row r="48" spans="1:18" s="9" customFormat="1">
      <c r="B48" s="10" t="s">
        <v>19</v>
      </c>
      <c r="C48" s="10"/>
      <c r="D48" s="10"/>
      <c r="E48" s="10"/>
      <c r="F48" s="54"/>
      <c r="G48" s="54"/>
      <c r="H48" s="54"/>
      <c r="I48" s="54"/>
      <c r="J48" s="54"/>
      <c r="K48" s="54"/>
      <c r="L48" s="54"/>
      <c r="M48" s="54"/>
      <c r="N48" s="54"/>
      <c r="O48" s="54"/>
      <c r="P48" s="54"/>
      <c r="Q48" s="55"/>
      <c r="R48" s="56"/>
    </row>
    <row r="49" spans="2:18">
      <c r="B49" s="9"/>
      <c r="C49" s="9"/>
      <c r="D49" s="11"/>
      <c r="E49" s="12"/>
      <c r="F49" s="9"/>
      <c r="G49" s="9"/>
      <c r="H49" t="s">
        <v>10</v>
      </c>
      <c r="I49"/>
      <c r="J49"/>
      <c r="K49"/>
      <c r="L49"/>
      <c r="M49"/>
      <c r="N49"/>
      <c r="O49"/>
      <c r="P49" s="9"/>
      <c r="Q49" s="13"/>
    </row>
    <row r="50" spans="2:18">
      <c r="B50" s="12" t="s">
        <v>53</v>
      </c>
      <c r="C50" s="203" t="s">
        <v>314</v>
      </c>
      <c r="D50" s="203"/>
      <c r="E50" s="203"/>
      <c r="F50" s="203"/>
      <c r="G50" s="203"/>
      <c r="H50" s="203"/>
      <c r="I50" s="203"/>
      <c r="J50" s="203"/>
      <c r="K50" s="203"/>
      <c r="L50" s="203"/>
      <c r="M50" s="203"/>
      <c r="N50" s="203"/>
      <c r="O50" s="203"/>
      <c r="P50" s="203"/>
      <c r="Q50" s="203"/>
      <c r="R50" s="203"/>
    </row>
    <row r="51" spans="2:18">
      <c r="B51" s="12"/>
      <c r="C51" s="203"/>
      <c r="D51" s="203"/>
      <c r="E51" s="203"/>
      <c r="F51" s="203"/>
      <c r="G51" s="203"/>
      <c r="H51" s="203"/>
      <c r="I51" s="203"/>
      <c r="J51" s="203"/>
      <c r="K51" s="203"/>
      <c r="L51" s="203"/>
      <c r="M51" s="203"/>
      <c r="N51" s="203"/>
      <c r="O51" s="203"/>
      <c r="P51" s="203"/>
      <c r="Q51" s="203"/>
      <c r="R51" s="203"/>
    </row>
    <row r="52" spans="2:18">
      <c r="B52" s="9"/>
      <c r="C52" s="9"/>
      <c r="D52" s="11"/>
      <c r="E52" s="12"/>
      <c r="F52" s="9"/>
      <c r="G52" s="9"/>
      <c r="H52"/>
      <c r="I52"/>
      <c r="J52"/>
      <c r="K52"/>
      <c r="L52"/>
      <c r="M52"/>
      <c r="N52"/>
      <c r="O52"/>
      <c r="P52" s="9"/>
      <c r="Q52" s="13"/>
    </row>
    <row r="53" spans="2:18">
      <c r="B53" s="9"/>
      <c r="C53" s="9"/>
      <c r="D53" s="11"/>
      <c r="E53" s="12"/>
      <c r="F53" s="9"/>
      <c r="G53" s="9"/>
      <c r="H53"/>
      <c r="I53"/>
      <c r="J53"/>
      <c r="K53"/>
      <c r="L53"/>
      <c r="M53"/>
      <c r="N53"/>
      <c r="O53"/>
      <c r="P53" s="9"/>
      <c r="Q53" s="13"/>
    </row>
    <row r="54" spans="2:18">
      <c r="B54" s="9"/>
      <c r="C54" s="9"/>
      <c r="D54" s="11"/>
      <c r="E54" s="12"/>
      <c r="F54" s="9"/>
      <c r="G54" s="9"/>
      <c r="H54"/>
      <c r="I54"/>
      <c r="J54"/>
      <c r="K54"/>
      <c r="L54"/>
      <c r="M54"/>
      <c r="N54"/>
      <c r="O54"/>
      <c r="P54" s="9"/>
      <c r="Q54" s="13"/>
    </row>
    <row r="55" spans="2:18">
      <c r="B55" s="9"/>
      <c r="C55" s="9"/>
      <c r="D55" s="11"/>
      <c r="E55" s="12"/>
      <c r="F55" s="9"/>
      <c r="G55" s="9"/>
      <c r="H55"/>
      <c r="I55"/>
      <c r="J55"/>
      <c r="K55"/>
      <c r="L55"/>
      <c r="M55"/>
      <c r="N55"/>
      <c r="O55"/>
      <c r="P55" s="9"/>
      <c r="Q55" s="13"/>
    </row>
    <row r="56" spans="2:18">
      <c r="B56" s="9"/>
      <c r="C56" s="9"/>
      <c r="D56" s="11"/>
      <c r="E56" s="12"/>
      <c r="F56" s="9"/>
      <c r="G56" s="9"/>
      <c r="H56"/>
      <c r="I56"/>
      <c r="J56"/>
      <c r="K56"/>
      <c r="L56"/>
      <c r="M56"/>
      <c r="N56"/>
      <c r="O56"/>
      <c r="P56" s="9"/>
      <c r="Q56" s="13"/>
    </row>
    <row r="57" spans="2:18">
      <c r="B57" s="9"/>
      <c r="C57" s="9"/>
      <c r="D57" s="11"/>
      <c r="E57" s="12"/>
      <c r="F57" s="9"/>
      <c r="G57" s="9"/>
      <c r="H57"/>
      <c r="I57"/>
      <c r="J57" s="191"/>
      <c r="K57"/>
      <c r="L57"/>
      <c r="M57"/>
      <c r="N57"/>
      <c r="O57"/>
      <c r="P57" s="9"/>
      <c r="Q57" s="13"/>
    </row>
    <row r="58" spans="2:18">
      <c r="B58" s="9"/>
      <c r="C58" s="9"/>
      <c r="D58" s="11"/>
      <c r="E58" s="12"/>
      <c r="F58" s="9"/>
      <c r="G58" s="9"/>
      <c r="H58"/>
      <c r="I58"/>
      <c r="J58" s="191"/>
      <c r="K58"/>
      <c r="L58"/>
      <c r="M58"/>
      <c r="N58"/>
      <c r="O58"/>
      <c r="P58" s="9"/>
      <c r="Q58" s="13"/>
    </row>
    <row r="59" spans="2:18">
      <c r="B59" s="9"/>
      <c r="C59" s="9"/>
      <c r="D59" s="11"/>
      <c r="E59" s="12"/>
      <c r="F59" s="9"/>
      <c r="G59" s="9"/>
      <c r="H59"/>
      <c r="I59"/>
      <c r="J59" s="191"/>
      <c r="K59"/>
      <c r="L59"/>
      <c r="M59"/>
      <c r="N59"/>
      <c r="O59"/>
      <c r="P59" s="9"/>
      <c r="Q59" s="13"/>
    </row>
    <row r="60" spans="2:18">
      <c r="B60" s="9"/>
      <c r="C60" s="9"/>
      <c r="D60" s="11"/>
      <c r="E60" s="12"/>
      <c r="F60" s="9"/>
      <c r="G60" s="9"/>
      <c r="H60"/>
      <c r="I60"/>
      <c r="J60" s="191"/>
      <c r="K60"/>
      <c r="L60"/>
      <c r="M60"/>
      <c r="N60"/>
      <c r="O60"/>
      <c r="P60" s="9"/>
      <c r="Q60" s="13"/>
    </row>
    <row r="61" spans="2:18">
      <c r="B61" s="9"/>
      <c r="C61" s="9"/>
      <c r="D61" s="11"/>
      <c r="E61" s="12"/>
      <c r="F61" s="9"/>
      <c r="G61" s="9"/>
      <c r="H61"/>
      <c r="I61"/>
      <c r="J61" s="191"/>
      <c r="K61"/>
      <c r="L61"/>
      <c r="M61"/>
      <c r="N61"/>
      <c r="O61"/>
      <c r="P61" s="9"/>
      <c r="Q61" s="13"/>
    </row>
    <row r="62" spans="2:18">
      <c r="B62" s="9"/>
      <c r="C62" s="9"/>
      <c r="D62" s="11"/>
      <c r="E62" s="12"/>
      <c r="F62" s="9"/>
      <c r="G62" s="9"/>
      <c r="H62"/>
      <c r="I62"/>
      <c r="J62" s="191"/>
      <c r="K62"/>
      <c r="L62"/>
      <c r="M62"/>
      <c r="N62"/>
      <c r="O62"/>
      <c r="P62" s="9"/>
      <c r="Q62" s="13"/>
    </row>
    <row r="63" spans="2:18">
      <c r="B63" s="9"/>
      <c r="C63" s="9"/>
      <c r="D63" s="11"/>
      <c r="E63" s="12"/>
      <c r="F63" s="9"/>
      <c r="G63" s="9"/>
      <c r="H63"/>
      <c r="I63"/>
      <c r="J63" s="191"/>
      <c r="K63"/>
      <c r="L63"/>
      <c r="M63"/>
      <c r="N63"/>
      <c r="O63"/>
      <c r="P63" s="9"/>
      <c r="Q63" s="13"/>
    </row>
    <row r="64" spans="2:18">
      <c r="B64" s="9"/>
      <c r="C64" s="9"/>
      <c r="D64" s="11"/>
      <c r="E64" s="12"/>
      <c r="F64" s="9"/>
      <c r="G64" s="9"/>
      <c r="H64"/>
      <c r="I64"/>
      <c r="J64" s="191"/>
      <c r="K64"/>
      <c r="L64"/>
      <c r="M64"/>
      <c r="N64"/>
      <c r="O64"/>
      <c r="P64" s="9"/>
      <c r="Q64" s="13"/>
    </row>
    <row r="65" spans="2:17">
      <c r="B65" s="9"/>
      <c r="C65" s="9"/>
      <c r="D65" s="11"/>
      <c r="E65" s="12"/>
      <c r="F65" s="9"/>
      <c r="G65" s="9"/>
      <c r="H65"/>
      <c r="I65"/>
      <c r="J65" s="191"/>
      <c r="K65"/>
      <c r="L65"/>
      <c r="M65"/>
      <c r="N65"/>
      <c r="O65"/>
      <c r="P65" s="9"/>
      <c r="Q65" s="13"/>
    </row>
    <row r="66" spans="2:17">
      <c r="B66" s="9"/>
      <c r="C66" s="9"/>
      <c r="D66" s="11"/>
      <c r="E66" s="12"/>
      <c r="F66" s="9"/>
      <c r="G66" s="9"/>
      <c r="H66"/>
      <c r="I66"/>
      <c r="J66"/>
      <c r="K66"/>
      <c r="L66"/>
      <c r="M66"/>
      <c r="N66"/>
      <c r="O66"/>
      <c r="P66" s="9"/>
      <c r="Q66" s="13"/>
    </row>
    <row r="67" spans="2:17">
      <c r="B67" s="9"/>
      <c r="C67" s="9"/>
      <c r="D67" s="11"/>
      <c r="E67" s="12"/>
      <c r="F67" s="9"/>
      <c r="G67" s="9"/>
      <c r="H67"/>
      <c r="I67"/>
      <c r="J67"/>
      <c r="K67"/>
      <c r="L67"/>
      <c r="M67"/>
      <c r="N67"/>
      <c r="O67"/>
      <c r="P67" s="9"/>
      <c r="Q67" s="13"/>
    </row>
    <row r="68" spans="2:17">
      <c r="B68" s="9"/>
      <c r="C68" s="9"/>
      <c r="D68" s="11"/>
      <c r="E68" s="12"/>
      <c r="F68" s="9"/>
      <c r="G68" s="9"/>
      <c r="H68"/>
      <c r="I68"/>
      <c r="J68"/>
      <c r="K68"/>
      <c r="L68"/>
      <c r="M68"/>
      <c r="N68"/>
      <c r="O68"/>
      <c r="P68" s="9"/>
      <c r="Q68" s="13"/>
    </row>
    <row r="69" spans="2:17">
      <c r="B69" s="9"/>
      <c r="C69" s="9"/>
      <c r="D69" s="11"/>
      <c r="E69" s="12"/>
      <c r="F69" s="9"/>
      <c r="G69" s="9"/>
      <c r="H69"/>
      <c r="I69"/>
      <c r="J69"/>
      <c r="K69"/>
      <c r="L69"/>
      <c r="M69"/>
      <c r="N69"/>
      <c r="O69"/>
      <c r="P69" s="9"/>
      <c r="Q69" s="13"/>
    </row>
    <row r="70" spans="2:17">
      <c r="B70" s="9"/>
      <c r="C70" s="9"/>
      <c r="D70" s="11"/>
      <c r="E70" s="12"/>
      <c r="F70" s="9"/>
      <c r="G70" s="9"/>
      <c r="H70"/>
      <c r="I70"/>
      <c r="J70"/>
      <c r="K70"/>
      <c r="L70"/>
      <c r="M70"/>
      <c r="N70"/>
      <c r="O70"/>
      <c r="P70" s="9"/>
      <c r="Q70" s="13"/>
    </row>
    <row r="71" spans="2:17">
      <c r="B71" s="9"/>
      <c r="C71" s="9"/>
      <c r="D71" s="11"/>
      <c r="E71" s="12"/>
      <c r="F71" s="9"/>
      <c r="G71" s="9"/>
      <c r="H71"/>
      <c r="I71"/>
      <c r="J71"/>
      <c r="K71"/>
      <c r="L71"/>
      <c r="M71"/>
      <c r="N71"/>
      <c r="O71"/>
      <c r="P71" s="9"/>
      <c r="Q71" s="13"/>
    </row>
    <row r="72" spans="2:17">
      <c r="B72" s="9"/>
      <c r="C72" s="9"/>
      <c r="D72" s="11"/>
      <c r="E72" s="12"/>
      <c r="F72" s="9"/>
      <c r="G72" s="9"/>
      <c r="H72"/>
      <c r="I72"/>
      <c r="J72"/>
      <c r="K72"/>
      <c r="L72"/>
      <c r="M72"/>
      <c r="N72"/>
      <c r="O72"/>
      <c r="P72" s="9"/>
      <c r="Q72" s="13"/>
    </row>
    <row r="73" spans="2:17">
      <c r="B73" s="9"/>
      <c r="C73" s="9"/>
      <c r="D73" s="11"/>
      <c r="E73" s="12"/>
      <c r="F73" s="9"/>
      <c r="G73" s="9"/>
      <c r="H73"/>
      <c r="I73"/>
      <c r="J73"/>
      <c r="K73"/>
      <c r="L73"/>
      <c r="M73"/>
      <c r="N73"/>
      <c r="O73"/>
      <c r="P73" s="9"/>
      <c r="Q73" s="13"/>
    </row>
    <row r="74" spans="2:17">
      <c r="B74" s="9"/>
      <c r="C74" s="9"/>
      <c r="D74" s="11"/>
      <c r="E74" s="12"/>
      <c r="F74" s="9"/>
      <c r="G74" s="9"/>
      <c r="H74"/>
      <c r="I74"/>
      <c r="J74"/>
      <c r="K74"/>
      <c r="L74"/>
      <c r="M74"/>
      <c r="N74"/>
      <c r="O74"/>
      <c r="P74" s="9"/>
      <c r="Q74" s="13"/>
    </row>
    <row r="75" spans="2:17">
      <c r="B75" s="9"/>
      <c r="C75" s="9"/>
      <c r="D75" s="11"/>
      <c r="E75" s="12"/>
      <c r="F75" s="9"/>
      <c r="G75" s="9"/>
      <c r="H75"/>
      <c r="I75"/>
      <c r="J75"/>
      <c r="K75"/>
      <c r="L75"/>
      <c r="M75"/>
      <c r="N75"/>
      <c r="O75"/>
      <c r="P75" s="9"/>
      <c r="Q75" s="13"/>
    </row>
    <row r="76" spans="2:17">
      <c r="B76" s="9"/>
      <c r="C76" s="9"/>
      <c r="D76" s="11"/>
      <c r="E76" s="12"/>
      <c r="F76" s="9"/>
      <c r="G76" s="9"/>
      <c r="H76"/>
      <c r="I76"/>
      <c r="J76"/>
      <c r="K76"/>
      <c r="L76"/>
      <c r="M76"/>
      <c r="N76"/>
      <c r="O76"/>
      <c r="P76" s="9"/>
      <c r="Q76" s="13"/>
    </row>
    <row r="77" spans="2:17">
      <c r="B77" s="9"/>
      <c r="C77" s="9"/>
      <c r="D77" s="11"/>
      <c r="E77" s="12"/>
      <c r="F77" s="9"/>
      <c r="G77" s="9"/>
      <c r="H77"/>
      <c r="I77"/>
      <c r="J77"/>
      <c r="K77"/>
      <c r="L77"/>
      <c r="M77"/>
      <c r="N77"/>
      <c r="O77"/>
      <c r="P77" s="9"/>
      <c r="Q77" s="13"/>
    </row>
    <row r="78" spans="2:17">
      <c r="B78" s="9"/>
      <c r="C78" s="9"/>
      <c r="D78" s="11"/>
      <c r="E78" s="12"/>
      <c r="F78" s="9"/>
      <c r="G78" s="9"/>
      <c r="H78"/>
      <c r="I78"/>
      <c r="J78"/>
      <c r="K78"/>
      <c r="L78"/>
      <c r="M78"/>
      <c r="N78"/>
      <c r="O78"/>
      <c r="P78" s="9"/>
      <c r="Q78" s="13"/>
    </row>
    <row r="79" spans="2:17">
      <c r="B79" s="9"/>
      <c r="C79" s="9"/>
      <c r="D79" s="11"/>
      <c r="E79" s="12"/>
      <c r="F79" s="9"/>
      <c r="G79" s="9"/>
      <c r="H79"/>
      <c r="I79"/>
      <c r="J79"/>
      <c r="K79"/>
      <c r="L79"/>
      <c r="M79"/>
      <c r="N79"/>
      <c r="O79"/>
      <c r="P79" s="9"/>
      <c r="Q79" s="13"/>
    </row>
    <row r="80" spans="2:17">
      <c r="B80" s="9"/>
      <c r="C80" s="9"/>
      <c r="D80" s="11"/>
      <c r="E80" s="12"/>
      <c r="F80" s="9"/>
      <c r="G80" s="9"/>
      <c r="H80"/>
      <c r="I80"/>
      <c r="J80"/>
      <c r="K80"/>
      <c r="L80"/>
      <c r="M80"/>
      <c r="N80"/>
      <c r="O80"/>
      <c r="P80" s="9"/>
      <c r="Q80" s="13"/>
    </row>
    <row r="81" spans="2:17">
      <c r="B81" s="9"/>
      <c r="C81" s="9"/>
      <c r="D81" s="11"/>
      <c r="E81" s="12"/>
      <c r="F81" s="9"/>
      <c r="G81" s="9"/>
      <c r="H81"/>
      <c r="I81"/>
      <c r="J81"/>
      <c r="K81"/>
      <c r="L81"/>
      <c r="M81"/>
      <c r="N81"/>
      <c r="O81"/>
      <c r="P81" s="9"/>
      <c r="Q81" s="13"/>
    </row>
    <row r="82" spans="2:17">
      <c r="B82" s="9"/>
      <c r="C82" s="9"/>
      <c r="D82" s="11"/>
      <c r="E82" s="12"/>
      <c r="F82" s="9"/>
      <c r="G82" s="9"/>
      <c r="H82"/>
      <c r="I82"/>
      <c r="J82"/>
      <c r="K82"/>
      <c r="L82"/>
      <c r="M82"/>
      <c r="N82"/>
      <c r="O82"/>
      <c r="P82" s="9"/>
      <c r="Q82" s="13"/>
    </row>
    <row r="83" spans="2:17">
      <c r="B83" s="9"/>
      <c r="C83" s="9"/>
      <c r="D83" s="11"/>
      <c r="E83" s="12"/>
      <c r="F83" s="9"/>
      <c r="G83" s="9"/>
      <c r="H83"/>
      <c r="I83"/>
      <c r="J83"/>
      <c r="K83"/>
      <c r="L83"/>
      <c r="M83"/>
      <c r="N83"/>
      <c r="O83"/>
      <c r="P83" s="9"/>
      <c r="Q83" s="13"/>
    </row>
    <row r="84" spans="2:17">
      <c r="B84" s="9"/>
      <c r="C84" s="9"/>
      <c r="D84" s="11"/>
      <c r="E84" s="12"/>
      <c r="F84" s="9"/>
      <c r="G84" s="9"/>
      <c r="H84"/>
      <c r="I84"/>
      <c r="J84"/>
      <c r="K84"/>
      <c r="L84"/>
      <c r="M84"/>
      <c r="N84"/>
      <c r="O84"/>
      <c r="P84" s="9"/>
      <c r="Q84" s="13"/>
    </row>
    <row r="85" spans="2:17">
      <c r="B85" s="9"/>
      <c r="C85" s="9"/>
      <c r="D85" s="11"/>
      <c r="E85" s="12"/>
      <c r="F85" s="9"/>
      <c r="G85" s="9"/>
      <c r="H85"/>
      <c r="I85"/>
      <c r="J85"/>
      <c r="K85"/>
      <c r="L85"/>
      <c r="M85"/>
      <c r="N85"/>
      <c r="O85"/>
      <c r="P85" s="9"/>
      <c r="Q85" s="13"/>
    </row>
    <row r="86" spans="2:17">
      <c r="B86" s="9"/>
      <c r="C86" s="9"/>
      <c r="D86" s="11"/>
      <c r="E86" s="12"/>
      <c r="F86" s="9"/>
      <c r="G86" s="9"/>
      <c r="H86"/>
      <c r="I86"/>
      <c r="J86"/>
      <c r="K86"/>
      <c r="L86"/>
      <c r="M86"/>
      <c r="N86"/>
      <c r="O86"/>
      <c r="P86" s="9"/>
      <c r="Q86" s="13"/>
    </row>
    <row r="87" spans="2:17">
      <c r="B87" s="9"/>
      <c r="C87" s="9"/>
      <c r="D87" s="11"/>
      <c r="E87" s="12"/>
      <c r="F87" s="9"/>
      <c r="G87" s="9"/>
      <c r="H87"/>
      <c r="I87"/>
      <c r="J87"/>
      <c r="K87"/>
      <c r="L87"/>
      <c r="M87"/>
      <c r="N87"/>
      <c r="O87"/>
      <c r="P87" s="9"/>
      <c r="Q87" s="13"/>
    </row>
    <row r="88" spans="2:17">
      <c r="B88" s="9"/>
      <c r="C88" s="9"/>
      <c r="D88" s="11"/>
      <c r="E88" s="12"/>
      <c r="F88" s="9"/>
      <c r="G88" s="9"/>
      <c r="H88"/>
      <c r="I88"/>
      <c r="J88"/>
      <c r="K88"/>
      <c r="L88"/>
      <c r="M88"/>
      <c r="N88"/>
      <c r="O88"/>
      <c r="P88" s="9"/>
      <c r="Q88" s="13"/>
    </row>
    <row r="89" spans="2:17">
      <c r="B89" s="9"/>
      <c r="C89" s="9"/>
      <c r="D89" s="11"/>
      <c r="E89" s="12"/>
      <c r="F89" s="9"/>
      <c r="G89" s="9"/>
      <c r="H89"/>
      <c r="I89"/>
      <c r="J89"/>
      <c r="K89"/>
      <c r="L89"/>
      <c r="M89"/>
      <c r="N89"/>
      <c r="O89"/>
      <c r="P89" s="9"/>
      <c r="Q89" s="13"/>
    </row>
    <row r="90" spans="2:17">
      <c r="B90" s="9"/>
      <c r="C90" s="9"/>
      <c r="D90" s="11"/>
      <c r="E90" s="12"/>
      <c r="F90" s="9"/>
      <c r="G90" s="9"/>
      <c r="H90"/>
      <c r="I90"/>
      <c r="J90"/>
      <c r="K90"/>
      <c r="L90"/>
      <c r="M90"/>
      <c r="N90"/>
      <c r="O90"/>
      <c r="P90" s="9"/>
      <c r="Q90" s="13"/>
    </row>
    <row r="91" spans="2:17">
      <c r="B91" s="9"/>
      <c r="C91" s="9"/>
      <c r="D91" s="11"/>
      <c r="E91" s="12"/>
      <c r="F91" s="9"/>
      <c r="G91" s="9"/>
      <c r="H91"/>
      <c r="I91"/>
      <c r="J91"/>
      <c r="K91"/>
      <c r="L91"/>
      <c r="M91"/>
      <c r="N91"/>
      <c r="O91"/>
      <c r="P91" s="9"/>
      <c r="Q91" s="13"/>
    </row>
    <row r="92" spans="2:17">
      <c r="B92" s="9"/>
      <c r="C92" s="9"/>
      <c r="D92" s="11"/>
      <c r="E92" s="12"/>
      <c r="F92" s="9"/>
      <c r="G92" s="9"/>
      <c r="H92"/>
      <c r="I92"/>
      <c r="J92"/>
      <c r="K92"/>
      <c r="L92"/>
      <c r="M92"/>
      <c r="N92"/>
      <c r="O92"/>
      <c r="P92" s="9"/>
      <c r="Q92" s="13"/>
    </row>
    <row r="93" spans="2:17">
      <c r="B93" s="9"/>
      <c r="C93" s="9"/>
      <c r="D93" s="11"/>
      <c r="E93" s="12"/>
      <c r="F93" s="9"/>
      <c r="G93" s="9"/>
      <c r="H93"/>
      <c r="I93"/>
      <c r="J93"/>
      <c r="K93"/>
      <c r="L93"/>
      <c r="M93"/>
      <c r="N93"/>
      <c r="O93"/>
      <c r="P93" s="9"/>
      <c r="Q93" s="13"/>
    </row>
    <row r="94" spans="2:17">
      <c r="B94" s="9"/>
      <c r="C94" s="9"/>
      <c r="D94" s="11"/>
      <c r="E94" s="12"/>
      <c r="F94" s="9"/>
      <c r="G94" s="9"/>
      <c r="H94"/>
      <c r="I94"/>
      <c r="J94"/>
      <c r="K94"/>
      <c r="L94"/>
      <c r="M94"/>
      <c r="N94"/>
      <c r="O94"/>
      <c r="P94" s="9"/>
      <c r="Q94" s="13"/>
    </row>
    <row r="95" spans="2:17">
      <c r="B95" s="9"/>
      <c r="C95" s="9"/>
      <c r="D95" s="11"/>
      <c r="E95" s="12"/>
      <c r="F95" s="9"/>
      <c r="G95" s="9"/>
      <c r="H95"/>
      <c r="I95"/>
      <c r="J95"/>
      <c r="K95"/>
      <c r="L95"/>
      <c r="M95"/>
      <c r="N95"/>
      <c r="O95"/>
      <c r="P95" s="9"/>
      <c r="Q95" s="13"/>
    </row>
    <row r="96" spans="2:17">
      <c r="B96" s="9"/>
      <c r="C96" s="9"/>
      <c r="D96" s="11"/>
      <c r="E96" s="12"/>
      <c r="F96" s="9"/>
      <c r="G96" s="9"/>
      <c r="H96"/>
      <c r="I96"/>
      <c r="J96"/>
      <c r="K96"/>
      <c r="L96"/>
      <c r="M96"/>
      <c r="N96"/>
      <c r="O96"/>
      <c r="P96" s="9"/>
      <c r="Q96" s="13"/>
    </row>
    <row r="97" spans="2:17">
      <c r="B97" s="9"/>
      <c r="C97" s="9"/>
      <c r="D97" s="11"/>
      <c r="E97" s="12"/>
      <c r="F97" s="9"/>
      <c r="G97" s="9"/>
      <c r="H97"/>
      <c r="I97"/>
      <c r="J97"/>
      <c r="K97"/>
      <c r="L97"/>
      <c r="M97"/>
      <c r="N97"/>
      <c r="O97"/>
      <c r="P97" s="9"/>
      <c r="Q97" s="13"/>
    </row>
    <row r="98" spans="2:17">
      <c r="B98" s="9"/>
      <c r="C98" s="9"/>
      <c r="D98" s="11"/>
      <c r="E98" s="12"/>
      <c r="F98" s="9"/>
      <c r="G98" s="9"/>
      <c r="H98"/>
      <c r="I98"/>
      <c r="J98"/>
      <c r="K98"/>
      <c r="L98"/>
      <c r="M98"/>
      <c r="N98"/>
      <c r="O98"/>
      <c r="P98" s="9"/>
      <c r="Q98" s="13"/>
    </row>
    <row r="99" spans="2:17">
      <c r="B99" s="9"/>
      <c r="C99" s="9"/>
      <c r="D99" s="11"/>
      <c r="E99" s="12"/>
      <c r="F99" s="9"/>
      <c r="G99" s="9"/>
      <c r="H99"/>
      <c r="I99"/>
      <c r="J99"/>
      <c r="K99"/>
      <c r="L99"/>
      <c r="M99"/>
      <c r="N99"/>
      <c r="O99"/>
      <c r="P99" s="9"/>
      <c r="Q99" s="13"/>
    </row>
    <row r="100" spans="2:17">
      <c r="B100" s="9"/>
      <c r="C100" s="9"/>
      <c r="D100" s="11"/>
      <c r="E100" s="12"/>
      <c r="F100" s="9"/>
      <c r="G100" s="9"/>
      <c r="H100"/>
      <c r="I100"/>
      <c r="J100"/>
      <c r="K100"/>
      <c r="L100"/>
      <c r="M100"/>
      <c r="N100"/>
      <c r="O100"/>
      <c r="P100" s="9"/>
      <c r="Q100" s="13"/>
    </row>
    <row r="101" spans="2:17">
      <c r="B101" s="9"/>
      <c r="C101" s="9"/>
      <c r="D101" s="11"/>
      <c r="E101" s="12"/>
      <c r="F101" s="9"/>
      <c r="G101" s="9"/>
      <c r="H101"/>
      <c r="I101"/>
      <c r="J101"/>
      <c r="K101"/>
      <c r="L101"/>
      <c r="M101"/>
      <c r="N101"/>
      <c r="O101"/>
      <c r="P101" s="9"/>
      <c r="Q101" s="13"/>
    </row>
    <row r="102" spans="2:17">
      <c r="B102" s="9"/>
      <c r="C102" s="9"/>
      <c r="D102" s="11"/>
      <c r="E102" s="12"/>
      <c r="F102" s="9"/>
      <c r="G102" s="9"/>
      <c r="H102"/>
      <c r="I102"/>
      <c r="J102"/>
      <c r="K102"/>
      <c r="L102"/>
      <c r="M102"/>
      <c r="N102"/>
      <c r="O102"/>
      <c r="P102" s="9"/>
      <c r="Q102" s="13"/>
    </row>
    <row r="103" spans="2:17">
      <c r="B103" s="9"/>
      <c r="C103" s="9"/>
      <c r="D103" s="11"/>
      <c r="E103" s="12"/>
      <c r="F103" s="9"/>
      <c r="G103" s="9"/>
      <c r="H103"/>
      <c r="I103"/>
      <c r="J103"/>
      <c r="K103"/>
      <c r="L103"/>
      <c r="M103"/>
      <c r="N103"/>
      <c r="O103"/>
      <c r="P103" s="9"/>
      <c r="Q103" s="13"/>
    </row>
    <row r="104" spans="2:17">
      <c r="B104" s="9"/>
      <c r="C104" s="9"/>
      <c r="D104" s="11"/>
      <c r="E104" s="12"/>
      <c r="F104" s="9"/>
      <c r="G104" s="9"/>
      <c r="H104"/>
      <c r="I104"/>
      <c r="J104"/>
      <c r="K104"/>
      <c r="L104"/>
      <c r="M104"/>
      <c r="N104"/>
      <c r="O104"/>
      <c r="P104" s="9"/>
      <c r="Q104" s="13"/>
    </row>
    <row r="105" spans="2:17">
      <c r="B105" s="9"/>
      <c r="C105" s="9"/>
      <c r="D105" s="11"/>
      <c r="E105" s="12"/>
      <c r="F105" s="9"/>
      <c r="G105" s="9"/>
      <c r="H105"/>
      <c r="I105"/>
      <c r="J105"/>
      <c r="K105"/>
      <c r="L105"/>
      <c r="M105"/>
      <c r="N105"/>
      <c r="O105"/>
      <c r="P105" s="9"/>
      <c r="Q105" s="13"/>
    </row>
    <row r="106" spans="2:17">
      <c r="B106" s="9"/>
      <c r="C106" s="9"/>
      <c r="D106" s="11"/>
      <c r="E106" s="12"/>
      <c r="F106" s="9"/>
      <c r="G106" s="9"/>
      <c r="H106"/>
      <c r="I106"/>
      <c r="J106"/>
      <c r="K106"/>
      <c r="L106"/>
      <c r="M106"/>
      <c r="N106"/>
      <c r="O106"/>
      <c r="P106" s="9"/>
      <c r="Q106" s="13"/>
    </row>
    <row r="107" spans="2:17">
      <c r="B107" s="9"/>
      <c r="C107" s="9"/>
      <c r="D107" s="11"/>
      <c r="E107" s="12"/>
      <c r="F107" s="9"/>
      <c r="G107" s="9"/>
      <c r="H107"/>
      <c r="I107"/>
      <c r="J107"/>
      <c r="K107"/>
      <c r="L107"/>
      <c r="M107"/>
      <c r="N107"/>
      <c r="O107"/>
      <c r="P107" s="9"/>
      <c r="Q107" s="13"/>
    </row>
    <row r="108" spans="2:17">
      <c r="B108" s="9"/>
      <c r="C108" s="9"/>
      <c r="D108" s="11"/>
      <c r="E108" s="12"/>
      <c r="F108" s="9"/>
      <c r="G108" s="9"/>
      <c r="H108"/>
      <c r="I108"/>
      <c r="J108"/>
      <c r="K108"/>
      <c r="L108"/>
      <c r="M108"/>
      <c r="N108"/>
      <c r="O108"/>
      <c r="P108" s="9"/>
      <c r="Q108" s="13"/>
    </row>
    <row r="109" spans="2:17">
      <c r="B109" s="9"/>
      <c r="C109" s="9"/>
      <c r="D109" s="11"/>
      <c r="E109" s="12"/>
      <c r="F109" s="9"/>
      <c r="G109" s="9"/>
      <c r="H109"/>
      <c r="I109"/>
      <c r="J109"/>
      <c r="K109"/>
      <c r="L109"/>
      <c r="M109"/>
      <c r="N109"/>
      <c r="O109"/>
      <c r="P109" s="9"/>
      <c r="Q109" s="13"/>
    </row>
    <row r="110" spans="2:17">
      <c r="B110" s="9"/>
      <c r="C110" s="9"/>
      <c r="D110" s="11"/>
      <c r="E110" s="12"/>
      <c r="F110" s="9"/>
      <c r="G110" s="9"/>
      <c r="H110"/>
      <c r="I110"/>
      <c r="J110"/>
      <c r="K110"/>
      <c r="L110"/>
      <c r="M110"/>
      <c r="N110"/>
      <c r="O110"/>
      <c r="P110" s="9"/>
      <c r="Q110" s="13"/>
    </row>
    <row r="111" spans="2:17">
      <c r="B111" s="9"/>
      <c r="C111" s="9"/>
      <c r="D111" s="11"/>
      <c r="E111" s="12"/>
      <c r="F111" s="9"/>
      <c r="G111" s="9"/>
      <c r="H111"/>
      <c r="I111"/>
      <c r="J111"/>
      <c r="K111"/>
      <c r="L111"/>
      <c r="M111"/>
      <c r="N111"/>
      <c r="O111"/>
      <c r="P111" s="9"/>
      <c r="Q111" s="13"/>
    </row>
    <row r="112" spans="2:17">
      <c r="B112" s="9"/>
      <c r="C112" s="9"/>
      <c r="D112" s="11"/>
      <c r="E112" s="12"/>
      <c r="F112" s="9"/>
      <c r="G112" s="9"/>
      <c r="H112"/>
      <c r="I112"/>
      <c r="J112"/>
      <c r="K112"/>
      <c r="L112"/>
      <c r="M112"/>
      <c r="N112"/>
      <c r="O112"/>
      <c r="P112" s="9"/>
      <c r="Q112" s="13"/>
    </row>
    <row r="113" spans="2:17">
      <c r="B113" s="9"/>
      <c r="C113" s="9"/>
      <c r="D113" s="11"/>
      <c r="E113" s="12"/>
      <c r="F113" s="9"/>
      <c r="G113" s="9"/>
      <c r="H113"/>
      <c r="I113"/>
      <c r="J113"/>
      <c r="K113"/>
      <c r="L113"/>
      <c r="M113"/>
      <c r="N113"/>
      <c r="O113"/>
      <c r="P113" s="9"/>
      <c r="Q113" s="13"/>
    </row>
    <row r="114" spans="2:17">
      <c r="B114" s="9"/>
      <c r="C114" s="9"/>
      <c r="D114" s="11"/>
      <c r="E114" s="12"/>
      <c r="F114" s="9"/>
      <c r="G114" s="9"/>
      <c r="H114"/>
      <c r="I114"/>
      <c r="J114"/>
      <c r="K114"/>
      <c r="L114"/>
      <c r="M114"/>
      <c r="N114"/>
      <c r="O114"/>
      <c r="P114" s="9"/>
      <c r="Q114" s="13"/>
    </row>
    <row r="115" spans="2:17">
      <c r="B115" s="9"/>
      <c r="C115" s="9"/>
      <c r="D115" s="11"/>
      <c r="E115" s="12"/>
      <c r="F115" s="9"/>
      <c r="G115" s="9"/>
      <c r="H115"/>
      <c r="I115"/>
      <c r="J115"/>
      <c r="K115"/>
      <c r="L115"/>
      <c r="M115"/>
      <c r="N115"/>
      <c r="O115"/>
      <c r="P115" s="9"/>
      <c r="Q115" s="13"/>
    </row>
    <row r="116" spans="2:17">
      <c r="B116" s="9"/>
      <c r="C116" s="9"/>
      <c r="D116" s="11"/>
      <c r="E116" s="12"/>
      <c r="F116" s="9"/>
      <c r="G116" s="9"/>
      <c r="H116"/>
      <c r="I116"/>
      <c r="J116"/>
      <c r="K116"/>
      <c r="L116"/>
      <c r="M116"/>
      <c r="N116"/>
      <c r="O116"/>
      <c r="P116" s="9"/>
      <c r="Q116" s="13"/>
    </row>
    <row r="117" spans="2:17">
      <c r="B117" s="9"/>
      <c r="C117" s="9"/>
      <c r="D117" s="11"/>
      <c r="E117" s="12"/>
      <c r="F117" s="9"/>
      <c r="G117" s="9"/>
      <c r="H117"/>
      <c r="I117"/>
      <c r="J117"/>
      <c r="K117"/>
      <c r="L117"/>
      <c r="M117"/>
      <c r="N117"/>
      <c r="O117"/>
      <c r="P117" s="9"/>
      <c r="Q117" s="13"/>
    </row>
    <row r="118" spans="2:17">
      <c r="B118" s="9"/>
      <c r="C118" s="9"/>
      <c r="D118" s="11"/>
      <c r="E118" s="12"/>
      <c r="F118" s="9"/>
      <c r="G118" s="9"/>
      <c r="H118"/>
      <c r="I118"/>
      <c r="J118"/>
      <c r="K118"/>
      <c r="L118"/>
      <c r="M118"/>
      <c r="N118"/>
      <c r="O118"/>
      <c r="P118" s="9"/>
      <c r="Q118" s="13"/>
    </row>
    <row r="119" spans="2:17">
      <c r="B119" s="9"/>
      <c r="C119" s="9"/>
      <c r="D119" s="11"/>
      <c r="E119" s="12"/>
      <c r="F119" s="9"/>
      <c r="G119" s="9"/>
      <c r="H119"/>
      <c r="I119"/>
      <c r="J119"/>
      <c r="K119"/>
      <c r="L119"/>
      <c r="M119"/>
      <c r="N119"/>
      <c r="O119"/>
      <c r="P119" s="9"/>
      <c r="Q119" s="13"/>
    </row>
    <row r="120" spans="2:17">
      <c r="B120" s="9"/>
      <c r="C120" s="9"/>
      <c r="D120" s="11"/>
      <c r="E120" s="12"/>
      <c r="F120" s="9"/>
      <c r="G120" s="9"/>
      <c r="H120"/>
      <c r="I120"/>
      <c r="J120"/>
      <c r="K120"/>
      <c r="L120"/>
      <c r="M120"/>
      <c r="N120"/>
      <c r="O120"/>
      <c r="P120" s="9"/>
      <c r="Q120" s="13"/>
    </row>
    <row r="121" spans="2:17">
      <c r="B121" s="9"/>
      <c r="C121" s="9"/>
      <c r="D121" s="11"/>
      <c r="E121" s="12"/>
      <c r="F121" s="9"/>
      <c r="G121" s="9"/>
      <c r="H121"/>
      <c r="I121"/>
      <c r="J121"/>
      <c r="K121"/>
      <c r="L121"/>
      <c r="M121"/>
      <c r="N121"/>
      <c r="O121"/>
      <c r="P121" s="9"/>
      <c r="Q121" s="13"/>
    </row>
    <row r="122" spans="2:17">
      <c r="B122" s="9"/>
      <c r="C122" s="9"/>
      <c r="D122" s="11"/>
      <c r="E122" s="12"/>
      <c r="F122" s="9"/>
      <c r="G122" s="9"/>
      <c r="H122"/>
      <c r="I122"/>
      <c r="J122"/>
      <c r="K122"/>
      <c r="L122"/>
      <c r="M122"/>
      <c r="N122"/>
      <c r="O122"/>
      <c r="P122" s="9"/>
      <c r="Q122" s="13"/>
    </row>
    <row r="123" spans="2:17">
      <c r="B123" s="9"/>
      <c r="C123" s="9"/>
      <c r="D123" s="11"/>
      <c r="E123" s="12"/>
      <c r="F123" s="9"/>
      <c r="G123" s="9"/>
      <c r="H123"/>
      <c r="I123"/>
      <c r="J123"/>
      <c r="K123"/>
      <c r="L123"/>
      <c r="M123"/>
      <c r="N123"/>
      <c r="O123"/>
      <c r="P123" s="9"/>
      <c r="Q123" s="13"/>
    </row>
    <row r="124" spans="2:17">
      <c r="B124" s="9"/>
      <c r="C124" s="9"/>
      <c r="D124" s="11"/>
      <c r="E124" s="12"/>
      <c r="F124" s="9"/>
      <c r="G124" s="9"/>
      <c r="H124"/>
      <c r="I124"/>
      <c r="J124"/>
      <c r="K124"/>
      <c r="L124"/>
      <c r="M124"/>
      <c r="N124"/>
      <c r="O124"/>
      <c r="P124" s="9"/>
      <c r="Q124" s="13"/>
    </row>
    <row r="125" spans="2:17">
      <c r="B125" s="9"/>
      <c r="C125" s="9"/>
      <c r="D125" s="11"/>
      <c r="E125" s="12"/>
      <c r="F125" s="9"/>
      <c r="G125" s="9"/>
      <c r="H125"/>
      <c r="I125"/>
      <c r="J125"/>
      <c r="K125"/>
      <c r="L125"/>
      <c r="M125"/>
      <c r="N125"/>
      <c r="O125"/>
      <c r="P125" s="9"/>
      <c r="Q125" s="13"/>
    </row>
    <row r="126" spans="2:17">
      <c r="B126" s="9"/>
      <c r="C126" s="9"/>
      <c r="D126" s="11"/>
      <c r="E126" s="12"/>
      <c r="F126" s="9"/>
      <c r="G126" s="9"/>
      <c r="H126"/>
      <c r="I126"/>
      <c r="J126"/>
      <c r="K126"/>
      <c r="L126"/>
      <c r="M126"/>
      <c r="N126"/>
      <c r="O126"/>
      <c r="P126" s="9"/>
      <c r="Q126" s="13"/>
    </row>
    <row r="127" spans="2:17">
      <c r="B127" s="9"/>
      <c r="C127" s="9"/>
      <c r="D127" s="11"/>
      <c r="E127" s="12"/>
      <c r="F127" s="9"/>
      <c r="G127" s="9"/>
      <c r="H127"/>
      <c r="I127"/>
      <c r="J127"/>
      <c r="K127"/>
      <c r="L127"/>
      <c r="M127"/>
      <c r="N127"/>
      <c r="O127"/>
      <c r="P127" s="9"/>
      <c r="Q127" s="13"/>
    </row>
    <row r="128" spans="2:17">
      <c r="B128" s="9"/>
      <c r="C128" s="9"/>
      <c r="D128" s="11"/>
      <c r="E128" s="12"/>
      <c r="F128" s="9"/>
      <c r="G128" s="9"/>
      <c r="H128"/>
      <c r="I128"/>
      <c r="J128"/>
      <c r="K128"/>
      <c r="L128"/>
      <c r="M128"/>
      <c r="N128"/>
      <c r="O128"/>
      <c r="P128" s="9"/>
      <c r="Q128" s="13"/>
    </row>
    <row r="129" spans="2:17">
      <c r="B129" s="9"/>
      <c r="C129" s="9"/>
      <c r="D129" s="11"/>
      <c r="E129" s="12"/>
      <c r="F129" s="9"/>
      <c r="G129" s="9"/>
      <c r="H129"/>
      <c r="I129"/>
      <c r="J129"/>
      <c r="K129"/>
      <c r="L129"/>
      <c r="M129"/>
      <c r="N129"/>
      <c r="O129"/>
      <c r="P129" s="9"/>
      <c r="Q129" s="13"/>
    </row>
    <row r="130" spans="2:17">
      <c r="B130" s="9"/>
      <c r="C130" s="9"/>
      <c r="D130" s="11"/>
      <c r="E130" s="12"/>
      <c r="F130" s="9"/>
      <c r="G130" s="9"/>
      <c r="H130"/>
      <c r="I130"/>
      <c r="J130"/>
      <c r="K130"/>
      <c r="L130"/>
      <c r="M130"/>
      <c r="N130"/>
      <c r="O130"/>
      <c r="P130" s="9"/>
      <c r="Q130" s="13"/>
    </row>
    <row r="131" spans="2:17">
      <c r="B131" s="9"/>
      <c r="C131" s="9"/>
      <c r="D131" s="11"/>
      <c r="E131" s="12"/>
      <c r="F131" s="9"/>
      <c r="G131" s="9"/>
      <c r="H131"/>
      <c r="I131"/>
      <c r="J131"/>
      <c r="K131"/>
      <c r="L131"/>
      <c r="M131"/>
      <c r="N131"/>
      <c r="O131"/>
      <c r="P131" s="9"/>
      <c r="Q131" s="13"/>
    </row>
    <row r="132" spans="2:17">
      <c r="B132" s="9"/>
      <c r="C132" s="9"/>
      <c r="D132" s="11"/>
      <c r="E132" s="12"/>
      <c r="F132" s="9"/>
      <c r="G132" s="9"/>
      <c r="H132"/>
      <c r="I132"/>
      <c r="J132"/>
      <c r="K132"/>
      <c r="L132"/>
      <c r="M132"/>
      <c r="N132"/>
      <c r="O132"/>
      <c r="P132" s="9"/>
      <c r="Q132" s="13"/>
    </row>
    <row r="133" spans="2:17">
      <c r="B133" s="9"/>
      <c r="C133" s="9"/>
      <c r="D133" s="11"/>
      <c r="E133" s="12"/>
      <c r="F133" s="9"/>
      <c r="G133" s="9"/>
      <c r="H133"/>
      <c r="I133"/>
      <c r="J133"/>
      <c r="K133"/>
      <c r="L133"/>
      <c r="M133"/>
      <c r="N133"/>
      <c r="O133"/>
      <c r="P133" s="9"/>
      <c r="Q133" s="13"/>
    </row>
    <row r="134" spans="2:17">
      <c r="B134" s="9"/>
      <c r="C134" s="9"/>
      <c r="D134" s="11"/>
      <c r="E134" s="12"/>
      <c r="F134" s="9"/>
      <c r="G134" s="9"/>
      <c r="H134"/>
      <c r="I134"/>
      <c r="J134"/>
      <c r="K134"/>
      <c r="L134"/>
      <c r="M134"/>
      <c r="N134"/>
      <c r="O134"/>
      <c r="P134" s="9"/>
      <c r="Q134" s="13"/>
    </row>
    <row r="135" spans="2:17">
      <c r="B135" s="9"/>
      <c r="C135" s="9"/>
      <c r="D135" s="11"/>
      <c r="E135" s="12"/>
      <c r="F135" s="9"/>
      <c r="G135" s="9"/>
      <c r="H135"/>
      <c r="I135"/>
      <c r="J135"/>
      <c r="K135"/>
      <c r="L135"/>
      <c r="M135"/>
      <c r="N135"/>
      <c r="O135"/>
      <c r="P135" s="9"/>
      <c r="Q135" s="13"/>
    </row>
    <row r="136" spans="2:17">
      <c r="B136" s="9"/>
      <c r="C136" s="9"/>
      <c r="D136" s="11"/>
      <c r="E136" s="12"/>
      <c r="F136" s="9"/>
      <c r="G136" s="9"/>
      <c r="H136"/>
      <c r="I136"/>
      <c r="J136"/>
      <c r="K136"/>
      <c r="L136"/>
      <c r="M136"/>
      <c r="N136"/>
      <c r="O136"/>
      <c r="P136" s="9"/>
      <c r="Q136" s="13"/>
    </row>
    <row r="137" spans="2:17">
      <c r="B137" s="9"/>
      <c r="C137" s="9"/>
      <c r="D137" s="11"/>
      <c r="E137" s="12"/>
      <c r="F137" s="9"/>
      <c r="G137" s="9"/>
      <c r="H137"/>
      <c r="I137"/>
      <c r="J137"/>
      <c r="K137"/>
      <c r="L137"/>
      <c r="M137"/>
      <c r="N137"/>
      <c r="O137"/>
      <c r="P137" s="9"/>
      <c r="Q137" s="13"/>
    </row>
    <row r="138" spans="2:17">
      <c r="B138" s="9"/>
      <c r="C138" s="9"/>
      <c r="D138" s="11"/>
      <c r="E138" s="12"/>
      <c r="F138" s="9"/>
      <c r="G138" s="9"/>
      <c r="H138"/>
      <c r="I138"/>
      <c r="J138"/>
      <c r="K138"/>
      <c r="L138"/>
      <c r="M138"/>
      <c r="N138"/>
      <c r="O138"/>
      <c r="P138" s="9"/>
      <c r="Q138" s="13"/>
    </row>
    <row r="139" spans="2:17">
      <c r="B139" s="9"/>
      <c r="C139" s="9"/>
      <c r="D139" s="11"/>
      <c r="E139" s="12"/>
      <c r="F139" s="9"/>
      <c r="G139" s="9"/>
      <c r="H139"/>
      <c r="I139"/>
      <c r="J139"/>
      <c r="K139"/>
      <c r="L139"/>
      <c r="M139"/>
      <c r="N139"/>
      <c r="O139"/>
      <c r="P139" s="9"/>
      <c r="Q139" s="13"/>
    </row>
    <row r="140" spans="2:17">
      <c r="B140" s="9"/>
      <c r="C140" s="9"/>
      <c r="D140" s="11"/>
      <c r="E140" s="12"/>
      <c r="F140" s="9"/>
      <c r="G140" s="9"/>
      <c r="H140"/>
      <c r="I140"/>
      <c r="J140"/>
      <c r="K140"/>
      <c r="L140"/>
      <c r="M140"/>
      <c r="N140"/>
      <c r="O140"/>
      <c r="P140" s="9"/>
      <c r="Q140" s="13"/>
    </row>
    <row r="141" spans="2:17">
      <c r="B141" s="9"/>
      <c r="C141" s="9"/>
      <c r="D141" s="11"/>
      <c r="E141" s="12"/>
      <c r="F141" s="9"/>
      <c r="G141" s="9"/>
      <c r="H141"/>
      <c r="I141"/>
      <c r="J141"/>
      <c r="K141"/>
      <c r="L141"/>
      <c r="M141"/>
      <c r="N141"/>
      <c r="O141"/>
      <c r="P141" s="9"/>
      <c r="Q141" s="13"/>
    </row>
    <row r="142" spans="2:17">
      <c r="B142" s="9"/>
      <c r="C142" s="9"/>
      <c r="D142" s="11"/>
      <c r="E142" s="12"/>
      <c r="F142" s="9"/>
      <c r="G142" s="9"/>
      <c r="H142"/>
      <c r="I142"/>
      <c r="J142"/>
      <c r="K142"/>
      <c r="L142"/>
      <c r="M142"/>
      <c r="N142"/>
      <c r="O142"/>
      <c r="P142" s="9"/>
      <c r="Q142" s="13"/>
    </row>
    <row r="143" spans="2:17">
      <c r="B143" s="9"/>
      <c r="C143" s="9"/>
      <c r="D143" s="11"/>
      <c r="E143" s="12"/>
      <c r="F143" s="9"/>
      <c r="G143" s="9"/>
      <c r="H143"/>
      <c r="I143"/>
      <c r="J143"/>
      <c r="K143"/>
      <c r="L143"/>
      <c r="M143"/>
      <c r="N143"/>
      <c r="O143"/>
      <c r="P143" s="9"/>
      <c r="Q143" s="13"/>
    </row>
    <row r="144" spans="2:17">
      <c r="B144" s="9"/>
      <c r="C144" s="9"/>
      <c r="D144" s="11"/>
      <c r="E144" s="12"/>
      <c r="F144" s="9"/>
      <c r="G144" s="9"/>
      <c r="H144"/>
      <c r="I144"/>
      <c r="J144"/>
      <c r="K144"/>
      <c r="L144"/>
      <c r="M144"/>
      <c r="N144"/>
      <c r="O144"/>
      <c r="P144" s="9"/>
      <c r="Q144" s="13"/>
    </row>
    <row r="145" spans="2:17">
      <c r="B145" s="9"/>
      <c r="C145" s="9"/>
      <c r="D145" s="11"/>
      <c r="E145" s="12"/>
      <c r="F145" s="9"/>
      <c r="G145" s="9"/>
      <c r="H145"/>
      <c r="I145"/>
      <c r="J145"/>
      <c r="K145"/>
      <c r="L145"/>
      <c r="M145"/>
      <c r="N145"/>
      <c r="O145"/>
      <c r="P145" s="9"/>
      <c r="Q145" s="13"/>
    </row>
    <row r="146" spans="2:17">
      <c r="B146" s="9"/>
      <c r="C146" s="9"/>
      <c r="D146" s="11"/>
      <c r="E146" s="12"/>
      <c r="F146" s="9"/>
      <c r="G146" s="9"/>
      <c r="H146"/>
      <c r="I146"/>
      <c r="J146"/>
      <c r="K146"/>
      <c r="L146"/>
      <c r="M146"/>
      <c r="N146"/>
      <c r="O146"/>
      <c r="P146" s="9"/>
      <c r="Q146" s="13"/>
    </row>
    <row r="147" spans="2:17">
      <c r="B147" s="9"/>
      <c r="C147" s="9"/>
      <c r="D147" s="11"/>
      <c r="E147" s="12"/>
      <c r="F147" s="9"/>
      <c r="G147" s="9"/>
      <c r="H147"/>
      <c r="I147"/>
      <c r="J147"/>
      <c r="K147"/>
      <c r="L147"/>
      <c r="M147"/>
      <c r="N147"/>
      <c r="O147"/>
      <c r="P147" s="9"/>
      <c r="Q147" s="13"/>
    </row>
    <row r="148" spans="2:17">
      <c r="B148" s="9"/>
      <c r="C148" s="9"/>
      <c r="D148" s="11"/>
      <c r="E148" s="12"/>
      <c r="F148" s="9"/>
      <c r="G148" s="9"/>
      <c r="H148"/>
      <c r="I148"/>
      <c r="J148"/>
      <c r="K148"/>
      <c r="L148"/>
      <c r="M148"/>
      <c r="N148"/>
      <c r="O148"/>
      <c r="P148" s="9"/>
      <c r="Q148" s="13"/>
    </row>
    <row r="149" spans="2:17">
      <c r="B149" s="9"/>
      <c r="C149" s="9"/>
      <c r="D149" s="11"/>
      <c r="E149" s="12"/>
      <c r="F149" s="9"/>
      <c r="G149" s="9"/>
      <c r="H149"/>
      <c r="I149"/>
      <c r="J149"/>
      <c r="K149"/>
      <c r="L149"/>
      <c r="M149"/>
      <c r="N149"/>
      <c r="O149"/>
      <c r="P149" s="9"/>
      <c r="Q149" s="13"/>
    </row>
    <row r="150" spans="2:17">
      <c r="B150" s="9"/>
      <c r="C150" s="9"/>
      <c r="D150" s="11"/>
      <c r="E150" s="12"/>
      <c r="F150" s="9"/>
      <c r="G150" s="9"/>
      <c r="H150"/>
      <c r="I150"/>
      <c r="J150"/>
      <c r="K150"/>
      <c r="L150"/>
      <c r="M150"/>
      <c r="N150"/>
      <c r="O150"/>
      <c r="P150" s="9"/>
      <c r="Q150" s="13"/>
    </row>
    <row r="151" spans="2:17">
      <c r="B151" s="9"/>
      <c r="C151" s="9"/>
      <c r="D151" s="11"/>
      <c r="E151" s="12"/>
      <c r="F151" s="9"/>
      <c r="G151" s="9"/>
      <c r="H151"/>
      <c r="I151"/>
      <c r="J151"/>
      <c r="K151"/>
      <c r="L151"/>
      <c r="M151"/>
      <c r="N151"/>
      <c r="O151"/>
      <c r="P151" s="9"/>
      <c r="Q151" s="13"/>
    </row>
    <row r="152" spans="2:17">
      <c r="B152" s="9"/>
      <c r="C152" s="9"/>
      <c r="D152" s="11"/>
      <c r="E152" s="12"/>
      <c r="F152" s="9"/>
      <c r="G152" s="9"/>
      <c r="H152"/>
      <c r="I152"/>
      <c r="J152"/>
      <c r="K152"/>
      <c r="L152"/>
      <c r="M152"/>
      <c r="N152"/>
      <c r="O152"/>
      <c r="P152" s="9"/>
      <c r="Q152" s="13"/>
    </row>
    <row r="153" spans="2:17">
      <c r="B153" s="9"/>
      <c r="C153" s="9"/>
      <c r="D153" s="11"/>
      <c r="E153" s="12"/>
      <c r="F153" s="9"/>
      <c r="G153" s="9"/>
      <c r="H153"/>
      <c r="I153"/>
      <c r="J153"/>
      <c r="K153"/>
      <c r="L153"/>
      <c r="M153"/>
      <c r="N153"/>
      <c r="O153"/>
      <c r="P153" s="9"/>
      <c r="Q153" s="13"/>
    </row>
    <row r="154" spans="2:17">
      <c r="B154" s="9"/>
      <c r="C154" s="9"/>
      <c r="D154" s="11"/>
      <c r="E154" s="12"/>
      <c r="F154" s="9"/>
      <c r="G154" s="9"/>
      <c r="H154"/>
      <c r="I154"/>
      <c r="J154"/>
      <c r="K154"/>
      <c r="L154"/>
      <c r="M154"/>
      <c r="N154"/>
      <c r="O154"/>
      <c r="P154" s="9"/>
      <c r="Q154" s="13"/>
    </row>
    <row r="155" spans="2:17">
      <c r="B155" s="9"/>
      <c r="C155" s="9"/>
      <c r="D155" s="11"/>
      <c r="E155" s="12"/>
      <c r="F155" s="9"/>
      <c r="G155" s="9"/>
      <c r="H155"/>
      <c r="I155"/>
      <c r="J155"/>
      <c r="K155"/>
      <c r="L155"/>
      <c r="M155"/>
      <c r="N155"/>
      <c r="O155"/>
      <c r="P155" s="9"/>
      <c r="Q155" s="13"/>
    </row>
    <row r="156" spans="2:17">
      <c r="B156" s="9"/>
      <c r="C156" s="9"/>
      <c r="D156" s="11"/>
      <c r="E156" s="12"/>
      <c r="F156" s="9"/>
      <c r="G156" s="9"/>
      <c r="H156"/>
      <c r="I156"/>
      <c r="J156"/>
      <c r="K156"/>
      <c r="L156"/>
      <c r="M156"/>
      <c r="N156"/>
      <c r="O156"/>
      <c r="P156" s="9"/>
      <c r="Q156" s="13"/>
    </row>
    <row r="157" spans="2:17">
      <c r="B157" s="9"/>
      <c r="C157" s="9"/>
      <c r="D157" s="11"/>
      <c r="E157" s="12"/>
      <c r="F157" s="9"/>
      <c r="G157" s="9"/>
      <c r="H157"/>
      <c r="I157"/>
      <c r="J157"/>
      <c r="K157"/>
      <c r="L157"/>
      <c r="M157"/>
      <c r="N157"/>
      <c r="O157"/>
      <c r="P157" s="9"/>
      <c r="Q157" s="13"/>
    </row>
    <row r="158" spans="2:17">
      <c r="B158" s="9"/>
      <c r="C158" s="9"/>
      <c r="D158" s="11"/>
      <c r="E158" s="12"/>
      <c r="F158" s="9"/>
      <c r="G158" s="9"/>
      <c r="H158"/>
      <c r="I158"/>
      <c r="J158"/>
      <c r="K158"/>
      <c r="L158"/>
      <c r="M158"/>
      <c r="N158"/>
      <c r="O158"/>
      <c r="P158" s="9"/>
      <c r="Q158" s="13"/>
    </row>
    <row r="159" spans="2:17">
      <c r="B159" s="9"/>
      <c r="C159" s="9"/>
      <c r="D159" s="11"/>
      <c r="E159" s="12"/>
      <c r="F159" s="9"/>
      <c r="G159" s="9"/>
      <c r="H159"/>
      <c r="I159"/>
      <c r="J159"/>
      <c r="K159"/>
      <c r="L159"/>
      <c r="M159"/>
      <c r="N159"/>
      <c r="O159"/>
      <c r="P159" s="9"/>
      <c r="Q159" s="13"/>
    </row>
    <row r="160" spans="2:17">
      <c r="B160" s="9"/>
      <c r="C160" s="9"/>
      <c r="D160" s="11"/>
      <c r="E160" s="12"/>
      <c r="F160" s="9"/>
      <c r="G160" s="9"/>
      <c r="H160"/>
      <c r="I160"/>
      <c r="J160"/>
      <c r="K160"/>
      <c r="L160"/>
      <c r="M160"/>
      <c r="N160"/>
      <c r="O160"/>
      <c r="P160" s="9"/>
      <c r="Q160" s="13"/>
    </row>
    <row r="161" spans="2:17">
      <c r="B161" s="9"/>
      <c r="C161" s="9"/>
      <c r="D161" s="11"/>
      <c r="E161" s="12"/>
      <c r="F161" s="9"/>
      <c r="G161" s="9"/>
      <c r="H161"/>
      <c r="I161"/>
      <c r="J161"/>
      <c r="K161"/>
      <c r="L161"/>
      <c r="M161"/>
      <c r="N161"/>
      <c r="O161"/>
      <c r="P161" s="9"/>
      <c r="Q161" s="13"/>
    </row>
    <row r="162" spans="2:17">
      <c r="B162" s="9"/>
      <c r="C162" s="9"/>
      <c r="D162" s="11"/>
      <c r="E162" s="12"/>
      <c r="F162" s="9"/>
      <c r="G162" s="9"/>
      <c r="H162"/>
      <c r="I162"/>
      <c r="J162"/>
      <c r="K162"/>
      <c r="L162"/>
      <c r="M162"/>
      <c r="N162"/>
      <c r="O162"/>
      <c r="P162" s="9"/>
      <c r="Q162" s="13"/>
    </row>
    <row r="163" spans="2:17">
      <c r="B163" s="9"/>
      <c r="C163" s="9"/>
      <c r="D163" s="11"/>
      <c r="E163" s="12"/>
      <c r="F163" s="9"/>
      <c r="G163" s="9"/>
      <c r="H163"/>
      <c r="I163"/>
      <c r="J163"/>
      <c r="K163"/>
      <c r="L163"/>
      <c r="M163"/>
      <c r="N163"/>
      <c r="O163"/>
      <c r="P163" s="9"/>
      <c r="Q163" s="13"/>
    </row>
    <row r="164" spans="2:17">
      <c r="B164" s="9"/>
      <c r="C164" s="9"/>
      <c r="D164" s="11"/>
      <c r="E164" s="12"/>
      <c r="F164" s="9"/>
      <c r="G164" s="9"/>
      <c r="H164"/>
      <c r="I164"/>
      <c r="J164"/>
      <c r="K164"/>
      <c r="L164"/>
      <c r="M164"/>
      <c r="N164"/>
      <c r="O164"/>
      <c r="P164" s="9"/>
      <c r="Q164" s="13"/>
    </row>
    <row r="165" spans="2:17">
      <c r="B165" s="9"/>
      <c r="C165" s="9"/>
      <c r="D165" s="11"/>
      <c r="E165" s="12"/>
      <c r="F165" s="9"/>
      <c r="G165" s="9"/>
      <c r="H165"/>
      <c r="I165"/>
      <c r="J165"/>
      <c r="K165"/>
      <c r="L165"/>
      <c r="M165"/>
      <c r="N165"/>
      <c r="O165"/>
      <c r="P165" s="9"/>
      <c r="Q165" s="13"/>
    </row>
    <row r="166" spans="2:17">
      <c r="B166" s="9"/>
      <c r="C166" s="9"/>
      <c r="D166" s="11"/>
      <c r="E166" s="12"/>
      <c r="F166" s="9"/>
      <c r="G166" s="9"/>
      <c r="H166"/>
      <c r="I166"/>
      <c r="J166"/>
      <c r="K166"/>
      <c r="L166"/>
      <c r="M166"/>
      <c r="N166"/>
      <c r="O166"/>
      <c r="P166" s="9"/>
      <c r="Q166" s="13"/>
    </row>
    <row r="167" spans="2:17">
      <c r="B167" s="9"/>
      <c r="C167" s="9"/>
      <c r="D167" s="11"/>
      <c r="E167" s="12"/>
      <c r="F167" s="9"/>
      <c r="G167" s="9"/>
      <c r="H167"/>
      <c r="I167"/>
      <c r="J167"/>
      <c r="K167"/>
      <c r="L167"/>
      <c r="M167"/>
      <c r="N167"/>
      <c r="O167"/>
      <c r="P167" s="9"/>
      <c r="Q167" s="13"/>
    </row>
    <row r="168" spans="2:17">
      <c r="B168" s="9"/>
      <c r="C168" s="9"/>
      <c r="D168" s="11"/>
      <c r="E168" s="12"/>
      <c r="F168" s="9"/>
      <c r="G168" s="9"/>
      <c r="H168"/>
      <c r="I168"/>
      <c r="J168"/>
      <c r="K168"/>
      <c r="L168"/>
      <c r="M168"/>
      <c r="N168"/>
      <c r="O168"/>
      <c r="P168" s="9"/>
      <c r="Q168" s="13"/>
    </row>
    <row r="169" spans="2:17">
      <c r="B169" s="9"/>
      <c r="C169" s="9"/>
      <c r="D169" s="11"/>
      <c r="E169" s="12"/>
      <c r="F169" s="9"/>
      <c r="G169" s="9"/>
      <c r="H169"/>
      <c r="I169"/>
      <c r="J169"/>
      <c r="K169"/>
      <c r="L169"/>
      <c r="M169"/>
      <c r="N169"/>
      <c r="O169"/>
      <c r="P169" s="9"/>
      <c r="Q169" s="13"/>
    </row>
    <row r="170" spans="2:17">
      <c r="B170" s="9"/>
      <c r="C170" s="9"/>
      <c r="D170" s="11"/>
      <c r="E170" s="12"/>
      <c r="F170" s="9"/>
      <c r="G170" s="9"/>
      <c r="H170"/>
      <c r="I170"/>
      <c r="J170"/>
      <c r="K170"/>
      <c r="L170"/>
      <c r="M170"/>
      <c r="N170"/>
      <c r="O170"/>
      <c r="P170" s="9"/>
      <c r="Q170" s="13"/>
    </row>
    <row r="171" spans="2:17">
      <c r="B171" s="9"/>
      <c r="C171" s="9"/>
      <c r="D171" s="11"/>
      <c r="E171" s="12"/>
      <c r="F171" s="9"/>
      <c r="G171" s="9"/>
      <c r="H171"/>
      <c r="I171"/>
      <c r="J171"/>
      <c r="K171"/>
      <c r="L171"/>
      <c r="M171"/>
      <c r="N171"/>
      <c r="O171"/>
      <c r="P171" s="9"/>
      <c r="Q171" s="13"/>
    </row>
    <row r="172" spans="2:17">
      <c r="B172" s="9"/>
      <c r="C172" s="9"/>
      <c r="D172" s="11"/>
      <c r="E172" s="12"/>
      <c r="F172" s="9"/>
      <c r="G172" s="9"/>
      <c r="H172"/>
      <c r="I172"/>
      <c r="J172"/>
      <c r="K172"/>
      <c r="L172"/>
      <c r="M172"/>
      <c r="N172"/>
      <c r="O172"/>
      <c r="P172" s="9"/>
      <c r="Q172" s="13"/>
    </row>
    <row r="173" spans="2:17">
      <c r="B173" s="9"/>
      <c r="C173" s="9"/>
      <c r="D173" s="11"/>
      <c r="E173" s="12"/>
      <c r="F173" s="9"/>
      <c r="G173" s="9"/>
      <c r="H173"/>
      <c r="I173"/>
      <c r="J173"/>
      <c r="K173"/>
      <c r="L173"/>
      <c r="M173"/>
      <c r="N173"/>
      <c r="O173"/>
      <c r="P173" s="9"/>
      <c r="Q173" s="13"/>
    </row>
    <row r="174" spans="2:17">
      <c r="B174" s="9"/>
      <c r="C174" s="9"/>
      <c r="D174" s="11"/>
      <c r="E174" s="12"/>
      <c r="F174" s="9"/>
      <c r="G174" s="9"/>
      <c r="H174"/>
      <c r="I174"/>
      <c r="J174"/>
      <c r="K174"/>
      <c r="L174"/>
      <c r="M174"/>
      <c r="N174"/>
      <c r="O174"/>
      <c r="P174" s="9"/>
      <c r="Q174" s="13"/>
    </row>
    <row r="175" spans="2:17">
      <c r="B175" s="9"/>
      <c r="C175" s="9"/>
      <c r="D175" s="11"/>
      <c r="E175" s="12"/>
      <c r="F175" s="9"/>
      <c r="G175" s="9"/>
      <c r="H175"/>
      <c r="I175"/>
      <c r="J175"/>
      <c r="K175"/>
      <c r="L175"/>
      <c r="M175"/>
      <c r="N175"/>
      <c r="O175"/>
      <c r="P175" s="9"/>
      <c r="Q175" s="13"/>
    </row>
    <row r="176" spans="2:17">
      <c r="B176" s="9"/>
      <c r="C176" s="9"/>
      <c r="D176" s="11"/>
      <c r="E176" s="12"/>
      <c r="F176" s="9"/>
      <c r="G176" s="9"/>
      <c r="H176"/>
      <c r="I176"/>
      <c r="J176"/>
      <c r="K176"/>
      <c r="L176"/>
      <c r="M176"/>
      <c r="N176"/>
      <c r="O176"/>
      <c r="P176" s="9"/>
      <c r="Q176" s="13"/>
    </row>
    <row r="177" spans="2:17">
      <c r="B177" s="9"/>
      <c r="C177" s="9"/>
      <c r="D177" s="11"/>
      <c r="E177" s="12"/>
      <c r="F177" s="9"/>
      <c r="G177" s="9"/>
      <c r="H177"/>
      <c r="I177"/>
      <c r="J177"/>
      <c r="K177"/>
      <c r="L177"/>
      <c r="M177"/>
      <c r="N177"/>
      <c r="O177"/>
      <c r="P177" s="9"/>
      <c r="Q177" s="13"/>
    </row>
    <row r="178" spans="2:17">
      <c r="B178" s="9"/>
      <c r="C178" s="9"/>
      <c r="D178" s="11"/>
      <c r="E178" s="12"/>
      <c r="F178" s="9"/>
      <c r="G178" s="9"/>
      <c r="H178"/>
      <c r="I178"/>
      <c r="J178"/>
      <c r="K178"/>
      <c r="L178"/>
      <c r="M178"/>
      <c r="N178"/>
      <c r="O178"/>
      <c r="P178" s="9"/>
      <c r="Q178" s="13"/>
    </row>
    <row r="179" spans="2:17">
      <c r="B179" s="9"/>
      <c r="C179" s="9"/>
      <c r="D179" s="11"/>
      <c r="E179" s="12"/>
      <c r="F179" s="9"/>
      <c r="G179" s="9"/>
      <c r="H179"/>
      <c r="I179"/>
      <c r="J179"/>
      <c r="K179"/>
      <c r="L179"/>
      <c r="M179"/>
      <c r="N179"/>
      <c r="O179"/>
      <c r="P179" s="9"/>
      <c r="Q179" s="13"/>
    </row>
    <row r="180" spans="2:17">
      <c r="B180" s="9"/>
      <c r="C180" s="9"/>
      <c r="D180" s="11"/>
      <c r="E180" s="12"/>
      <c r="F180" s="9"/>
      <c r="G180" s="9"/>
      <c r="H180"/>
      <c r="I180"/>
      <c r="J180"/>
      <c r="K180"/>
      <c r="L180"/>
      <c r="M180"/>
      <c r="N180"/>
      <c r="O180"/>
      <c r="P180" s="9"/>
      <c r="Q180" s="13"/>
    </row>
    <row r="181" spans="2:17">
      <c r="B181" s="9"/>
      <c r="C181" s="9"/>
      <c r="D181" s="11"/>
      <c r="E181" s="12"/>
      <c r="F181" s="9"/>
      <c r="G181" s="9"/>
      <c r="H181"/>
      <c r="I181"/>
      <c r="J181"/>
      <c r="K181"/>
      <c r="L181"/>
      <c r="M181"/>
      <c r="N181"/>
      <c r="O181"/>
      <c r="P181" s="9"/>
      <c r="Q181" s="13"/>
    </row>
    <row r="182" spans="2:17">
      <c r="B182" s="9"/>
      <c r="C182" s="9"/>
      <c r="D182" s="11"/>
      <c r="E182" s="12"/>
      <c r="F182" s="9"/>
      <c r="G182" s="9"/>
      <c r="H182"/>
      <c r="I182"/>
      <c r="J182"/>
      <c r="K182"/>
      <c r="L182"/>
      <c r="M182"/>
      <c r="N182"/>
      <c r="O182"/>
      <c r="P182" s="9"/>
      <c r="Q182" s="13"/>
    </row>
    <row r="183" spans="2:17">
      <c r="B183" s="9"/>
      <c r="C183" s="9"/>
      <c r="D183" s="11"/>
      <c r="E183" s="12"/>
      <c r="F183" s="9"/>
      <c r="G183" s="9"/>
      <c r="H183"/>
      <c r="I183"/>
      <c r="J183"/>
      <c r="K183"/>
      <c r="L183"/>
      <c r="M183"/>
      <c r="N183"/>
      <c r="O183"/>
      <c r="P183" s="9"/>
      <c r="Q183" s="13"/>
    </row>
    <row r="184" spans="2:17">
      <c r="B184" s="9"/>
      <c r="C184" s="9"/>
      <c r="D184" s="11"/>
      <c r="E184" s="12"/>
      <c r="F184" s="9"/>
      <c r="G184" s="9"/>
      <c r="H184"/>
      <c r="I184"/>
      <c r="J184"/>
      <c r="K184"/>
      <c r="L184"/>
      <c r="M184"/>
      <c r="N184"/>
      <c r="O184"/>
      <c r="P184" s="9"/>
      <c r="Q184" s="13"/>
    </row>
    <row r="185" spans="2:17">
      <c r="B185" s="9"/>
      <c r="C185" s="9"/>
      <c r="D185" s="11"/>
      <c r="E185" s="12"/>
      <c r="F185" s="9"/>
      <c r="G185" s="9"/>
      <c r="H185"/>
      <c r="I185"/>
      <c r="J185"/>
      <c r="K185"/>
      <c r="L185"/>
      <c r="M185"/>
      <c r="N185"/>
      <c r="O185"/>
      <c r="P185" s="9"/>
      <c r="Q185" s="13"/>
    </row>
    <row r="186" spans="2:17">
      <c r="B186" s="9"/>
      <c r="C186" s="9"/>
      <c r="D186" s="11"/>
      <c r="E186" s="12"/>
      <c r="F186" s="9"/>
      <c r="G186" s="9"/>
      <c r="H186"/>
      <c r="I186"/>
      <c r="J186"/>
      <c r="K186"/>
      <c r="L186"/>
      <c r="M186"/>
      <c r="N186"/>
      <c r="O186"/>
      <c r="P186" s="9"/>
      <c r="Q186" s="13"/>
    </row>
    <row r="187" spans="2:17">
      <c r="B187" s="9"/>
      <c r="C187" s="9"/>
      <c r="D187" s="11"/>
      <c r="E187" s="12"/>
      <c r="F187" s="9"/>
      <c r="G187" s="9"/>
      <c r="H187"/>
      <c r="I187"/>
      <c r="J187"/>
      <c r="K187"/>
      <c r="L187"/>
      <c r="M187"/>
      <c r="N187"/>
      <c r="O187"/>
      <c r="P187" s="9"/>
      <c r="Q187" s="13"/>
    </row>
    <row r="188" spans="2:17">
      <c r="B188" s="9"/>
      <c r="C188" s="9"/>
      <c r="D188" s="11"/>
      <c r="E188" s="12"/>
      <c r="F188" s="9"/>
      <c r="G188" s="9"/>
      <c r="H188"/>
      <c r="I188"/>
      <c r="J188"/>
      <c r="K188"/>
      <c r="L188"/>
      <c r="M188"/>
      <c r="N188"/>
      <c r="O188"/>
      <c r="P188" s="9"/>
      <c r="Q188" s="13"/>
    </row>
    <row r="189" spans="2:17">
      <c r="B189" s="9"/>
      <c r="C189" s="9"/>
      <c r="D189" s="11"/>
      <c r="E189" s="12"/>
      <c r="F189" s="9"/>
      <c r="G189" s="9"/>
      <c r="H189"/>
      <c r="I189"/>
      <c r="J189"/>
      <c r="K189"/>
      <c r="L189"/>
      <c r="M189"/>
      <c r="N189"/>
      <c r="O189"/>
      <c r="P189" s="9"/>
      <c r="Q189" s="13"/>
    </row>
    <row r="190" spans="2:17">
      <c r="B190" s="9"/>
      <c r="C190" s="9"/>
      <c r="D190" s="11"/>
      <c r="E190" s="12"/>
      <c r="F190" s="9"/>
      <c r="G190" s="9"/>
      <c r="H190"/>
      <c r="I190"/>
      <c r="J190"/>
      <c r="K190"/>
      <c r="L190"/>
      <c r="M190"/>
      <c r="N190"/>
      <c r="O190"/>
      <c r="P190" s="9"/>
      <c r="Q190" s="13"/>
    </row>
    <row r="191" spans="2:17">
      <c r="B191" s="9"/>
      <c r="C191" s="9"/>
      <c r="D191" s="11"/>
      <c r="E191" s="12"/>
      <c r="F191" s="9"/>
      <c r="G191" s="9"/>
      <c r="H191"/>
      <c r="I191"/>
      <c r="J191"/>
      <c r="K191"/>
      <c r="L191"/>
      <c r="M191"/>
      <c r="N191"/>
      <c r="O191"/>
      <c r="P191" s="9"/>
      <c r="Q191" s="13"/>
    </row>
    <row r="192" spans="2:17">
      <c r="B192" s="9"/>
      <c r="C192" s="9"/>
      <c r="D192" s="11"/>
      <c r="E192" s="12"/>
      <c r="F192" s="9"/>
      <c r="G192" s="9"/>
      <c r="H192"/>
      <c r="I192"/>
      <c r="J192"/>
      <c r="K192"/>
      <c r="L192"/>
      <c r="M192"/>
      <c r="N192"/>
      <c r="O192"/>
      <c r="P192" s="9"/>
      <c r="Q192" s="13"/>
    </row>
    <row r="193" spans="2:17">
      <c r="B193" s="9"/>
      <c r="C193" s="9"/>
      <c r="D193" s="11"/>
      <c r="E193" s="12"/>
      <c r="F193" s="9"/>
      <c r="G193" s="9"/>
      <c r="H193"/>
      <c r="I193"/>
      <c r="J193"/>
      <c r="K193"/>
      <c r="L193"/>
      <c r="M193"/>
      <c r="N193"/>
      <c r="O193"/>
      <c r="P193" s="9"/>
      <c r="Q193" s="13"/>
    </row>
    <row r="194" spans="2:17">
      <c r="B194" s="9"/>
      <c r="C194" s="9"/>
      <c r="D194" s="11"/>
      <c r="E194" s="12"/>
      <c r="F194" s="9"/>
      <c r="G194" s="9"/>
      <c r="H194"/>
      <c r="I194"/>
      <c r="J194"/>
      <c r="K194"/>
      <c r="L194"/>
      <c r="M194"/>
      <c r="N194"/>
      <c r="O194"/>
      <c r="P194" s="9"/>
      <c r="Q194" s="13"/>
    </row>
    <row r="195" spans="2:17">
      <c r="B195" s="9"/>
      <c r="C195" s="9"/>
      <c r="D195" s="11"/>
      <c r="E195" s="12"/>
      <c r="F195" s="9"/>
      <c r="G195" s="9"/>
      <c r="H195"/>
      <c r="I195"/>
      <c r="J195"/>
      <c r="K195"/>
      <c r="L195"/>
      <c r="M195"/>
      <c r="N195"/>
      <c r="O195"/>
      <c r="P195" s="9"/>
      <c r="Q195" s="13"/>
    </row>
    <row r="196" spans="2:17">
      <c r="B196" s="9"/>
      <c r="C196" s="9"/>
      <c r="D196" s="11"/>
      <c r="E196" s="12"/>
      <c r="F196" s="9"/>
      <c r="G196" s="9"/>
      <c r="H196"/>
      <c r="I196"/>
      <c r="J196"/>
      <c r="K196"/>
      <c r="L196"/>
      <c r="M196"/>
      <c r="N196"/>
      <c r="O196"/>
      <c r="P196" s="9"/>
      <c r="Q196" s="13"/>
    </row>
    <row r="197" spans="2:17">
      <c r="B197" s="9"/>
      <c r="C197" s="9"/>
      <c r="D197" s="11"/>
      <c r="E197" s="12"/>
      <c r="F197" s="9"/>
      <c r="G197" s="9"/>
      <c r="H197"/>
      <c r="I197"/>
      <c r="J197"/>
      <c r="K197"/>
      <c r="L197"/>
      <c r="M197"/>
      <c r="N197"/>
      <c r="O197"/>
      <c r="P197" s="9"/>
      <c r="Q197" s="13"/>
    </row>
    <row r="198" spans="2:17">
      <c r="B198" s="9"/>
      <c r="C198" s="9"/>
      <c r="D198" s="11"/>
      <c r="E198" s="12"/>
      <c r="F198" s="9"/>
      <c r="G198" s="9"/>
      <c r="H198"/>
      <c r="I198"/>
      <c r="J198"/>
      <c r="K198"/>
      <c r="L198"/>
      <c r="M198"/>
      <c r="N198"/>
      <c r="O198"/>
      <c r="P198" s="9"/>
      <c r="Q198" s="13"/>
    </row>
    <row r="199" spans="2:17">
      <c r="B199" s="9"/>
      <c r="C199" s="9"/>
      <c r="D199" s="11"/>
      <c r="E199" s="12"/>
      <c r="F199" s="9"/>
      <c r="G199" s="9"/>
      <c r="H199"/>
      <c r="I199"/>
      <c r="J199"/>
      <c r="K199"/>
      <c r="L199"/>
      <c r="M199"/>
      <c r="N199"/>
      <c r="O199"/>
      <c r="P199" s="9"/>
      <c r="Q199" s="13"/>
    </row>
    <row r="200" spans="2:17">
      <c r="B200" s="9"/>
      <c r="C200" s="9"/>
      <c r="D200" s="11"/>
      <c r="E200" s="12"/>
      <c r="F200" s="9"/>
      <c r="G200" s="9"/>
      <c r="H200"/>
      <c r="I200"/>
      <c r="J200"/>
      <c r="K200"/>
      <c r="L200"/>
      <c r="M200"/>
      <c r="N200"/>
      <c r="O200"/>
      <c r="P200" s="9"/>
      <c r="Q200" s="13"/>
    </row>
    <row r="201" spans="2:17">
      <c r="B201" s="9"/>
      <c r="C201" s="9"/>
      <c r="D201" s="11"/>
      <c r="E201" s="12"/>
      <c r="F201" s="9"/>
      <c r="G201" s="9"/>
      <c r="H201"/>
      <c r="I201"/>
      <c r="J201"/>
      <c r="K201"/>
      <c r="L201"/>
      <c r="M201"/>
      <c r="N201"/>
      <c r="O201"/>
      <c r="P201" s="9"/>
      <c r="Q201" s="13"/>
    </row>
    <row r="202" spans="2:17">
      <c r="B202" s="9"/>
      <c r="C202" s="9"/>
      <c r="D202" s="11"/>
      <c r="E202" s="12"/>
      <c r="F202" s="9"/>
      <c r="G202" s="9"/>
      <c r="H202"/>
      <c r="I202"/>
      <c r="J202"/>
      <c r="K202"/>
      <c r="L202"/>
      <c r="M202"/>
      <c r="N202"/>
      <c r="O202"/>
      <c r="P202" s="9"/>
      <c r="Q202" s="13"/>
    </row>
    <row r="203" spans="2:17">
      <c r="B203" s="9"/>
      <c r="C203" s="9"/>
      <c r="D203" s="11"/>
      <c r="E203" s="12"/>
      <c r="F203" s="9"/>
      <c r="G203" s="9"/>
      <c r="H203"/>
      <c r="I203"/>
      <c r="J203"/>
      <c r="K203"/>
      <c r="L203"/>
      <c r="M203"/>
      <c r="N203"/>
      <c r="O203"/>
      <c r="P203" s="9"/>
      <c r="Q203" s="13"/>
    </row>
    <row r="204" spans="2:17">
      <c r="B204" s="9"/>
      <c r="C204" s="9"/>
      <c r="D204" s="11"/>
      <c r="E204" s="12"/>
      <c r="F204" s="9"/>
      <c r="G204" s="9"/>
      <c r="H204"/>
      <c r="I204"/>
      <c r="J204"/>
      <c r="K204"/>
      <c r="L204"/>
      <c r="M204"/>
      <c r="N204"/>
      <c r="O204"/>
      <c r="P204" s="9"/>
      <c r="Q204" s="13"/>
    </row>
    <row r="205" spans="2:17">
      <c r="B205" s="9"/>
      <c r="C205" s="9"/>
      <c r="D205" s="11"/>
      <c r="E205" s="12"/>
      <c r="F205" s="9"/>
      <c r="G205" s="9"/>
      <c r="H205"/>
      <c r="I205"/>
      <c r="J205"/>
      <c r="K205"/>
      <c r="L205"/>
      <c r="M205"/>
      <c r="N205"/>
      <c r="O205"/>
      <c r="P205" s="9"/>
      <c r="Q205" s="13"/>
    </row>
    <row r="206" spans="2:17">
      <c r="B206" s="9"/>
      <c r="C206" s="9"/>
      <c r="D206" s="11"/>
      <c r="E206" s="12"/>
      <c r="F206" s="9"/>
      <c r="G206" s="9"/>
      <c r="H206"/>
      <c r="I206"/>
      <c r="J206"/>
      <c r="K206"/>
      <c r="L206"/>
      <c r="M206"/>
      <c r="N206"/>
      <c r="O206"/>
      <c r="P206" s="9"/>
      <c r="Q206" s="13"/>
    </row>
    <row r="207" spans="2:17">
      <c r="B207" s="9"/>
      <c r="C207" s="9"/>
      <c r="D207" s="11"/>
      <c r="E207" s="12"/>
      <c r="F207" s="9"/>
      <c r="G207" s="9"/>
      <c r="H207"/>
      <c r="I207"/>
      <c r="J207"/>
      <c r="K207"/>
      <c r="L207"/>
      <c r="M207"/>
      <c r="N207"/>
      <c r="O207"/>
      <c r="P207" s="9"/>
      <c r="Q207" s="13"/>
    </row>
    <row r="208" spans="2:17">
      <c r="B208" s="9"/>
      <c r="C208" s="9"/>
      <c r="D208" s="11"/>
      <c r="E208" s="12"/>
      <c r="F208" s="9"/>
      <c r="G208" s="9"/>
      <c r="H208"/>
      <c r="I208"/>
      <c r="J208"/>
      <c r="K208"/>
      <c r="L208"/>
      <c r="M208"/>
      <c r="N208"/>
      <c r="O208"/>
      <c r="P208" s="9"/>
      <c r="Q208" s="13"/>
    </row>
    <row r="209" spans="2:17">
      <c r="B209" s="9"/>
      <c r="C209" s="9"/>
      <c r="D209" s="11"/>
      <c r="E209" s="12"/>
      <c r="F209" s="9"/>
      <c r="G209" s="9"/>
      <c r="H209"/>
      <c r="I209"/>
      <c r="J209"/>
      <c r="K209"/>
      <c r="L209"/>
      <c r="M209"/>
      <c r="N209"/>
      <c r="O209"/>
      <c r="P209" s="9"/>
      <c r="Q209" s="13"/>
    </row>
    <row r="210" spans="2:17">
      <c r="B210" s="9"/>
      <c r="C210" s="9"/>
      <c r="D210" s="11"/>
      <c r="E210" s="12"/>
      <c r="F210" s="9"/>
      <c r="G210" s="9"/>
      <c r="H210"/>
      <c r="I210"/>
      <c r="J210"/>
      <c r="K210"/>
      <c r="L210"/>
      <c r="M210"/>
      <c r="N210"/>
      <c r="O210"/>
      <c r="P210" s="9"/>
      <c r="Q210" s="13"/>
    </row>
    <row r="211" spans="2:17">
      <c r="B211" s="9"/>
      <c r="C211" s="9"/>
      <c r="D211" s="11"/>
      <c r="E211" s="12"/>
      <c r="F211" s="9"/>
      <c r="G211" s="9"/>
      <c r="H211"/>
      <c r="I211"/>
      <c r="J211"/>
      <c r="K211"/>
      <c r="L211"/>
      <c r="M211"/>
      <c r="N211"/>
      <c r="O211"/>
      <c r="P211" s="9"/>
      <c r="Q211" s="13"/>
    </row>
    <row r="212" spans="2:17">
      <c r="B212" s="9"/>
      <c r="C212" s="9"/>
      <c r="D212" s="11"/>
      <c r="E212" s="12"/>
      <c r="F212" s="9"/>
      <c r="G212" s="9"/>
      <c r="H212"/>
      <c r="I212"/>
      <c r="J212"/>
      <c r="K212"/>
      <c r="L212"/>
      <c r="M212"/>
      <c r="N212"/>
      <c r="O212"/>
      <c r="P212" s="9"/>
      <c r="Q212" s="13"/>
    </row>
    <row r="213" spans="2:17">
      <c r="B213" s="9"/>
      <c r="C213" s="9"/>
      <c r="D213" s="11"/>
      <c r="E213" s="12"/>
      <c r="F213" s="9"/>
      <c r="G213" s="9"/>
      <c r="H213"/>
      <c r="I213"/>
      <c r="J213"/>
      <c r="K213"/>
      <c r="L213"/>
      <c r="M213"/>
      <c r="N213"/>
      <c r="O213"/>
      <c r="P213" s="9"/>
      <c r="Q213" s="13"/>
    </row>
    <row r="214" spans="2:17">
      <c r="B214" s="9"/>
      <c r="C214" s="9"/>
      <c r="D214" s="11"/>
      <c r="E214" s="12"/>
      <c r="F214" s="9"/>
      <c r="G214" s="9"/>
      <c r="H214"/>
      <c r="I214"/>
      <c r="J214"/>
      <c r="K214"/>
      <c r="L214"/>
      <c r="M214"/>
      <c r="N214"/>
      <c r="O214"/>
      <c r="P214" s="9"/>
      <c r="Q214" s="13"/>
    </row>
    <row r="215" spans="2:17">
      <c r="B215" s="9"/>
      <c r="C215" s="9"/>
      <c r="D215" s="11"/>
      <c r="E215" s="12"/>
      <c r="F215" s="9"/>
      <c r="G215" s="9"/>
      <c r="H215"/>
      <c r="I215"/>
      <c r="J215"/>
      <c r="K215"/>
      <c r="L215"/>
      <c r="M215"/>
      <c r="N215"/>
      <c r="O215"/>
      <c r="P215" s="9"/>
      <c r="Q215" s="13"/>
    </row>
    <row r="216" spans="2:17">
      <c r="B216" s="9"/>
      <c r="C216" s="9"/>
      <c r="D216" s="11"/>
      <c r="E216" s="12"/>
      <c r="F216" s="9"/>
      <c r="G216" s="9"/>
      <c r="H216"/>
      <c r="I216"/>
      <c r="J216"/>
      <c r="K216"/>
      <c r="L216"/>
      <c r="M216"/>
      <c r="N216"/>
      <c r="O216"/>
      <c r="P216" s="9"/>
      <c r="Q216" s="13"/>
    </row>
    <row r="217" spans="2:17">
      <c r="B217" s="9"/>
      <c r="C217" s="9"/>
      <c r="D217" s="11"/>
      <c r="E217" s="12"/>
      <c r="F217" s="9"/>
      <c r="G217" s="9"/>
      <c r="H217"/>
      <c r="I217"/>
      <c r="J217"/>
      <c r="K217"/>
      <c r="L217"/>
      <c r="M217"/>
      <c r="N217"/>
      <c r="O217"/>
      <c r="P217" s="9"/>
      <c r="Q217" s="13"/>
    </row>
    <row r="218" spans="2:17">
      <c r="B218" s="9"/>
      <c r="C218" s="9"/>
      <c r="D218" s="11"/>
      <c r="E218" s="12"/>
      <c r="F218" s="9"/>
      <c r="G218" s="9"/>
      <c r="H218"/>
      <c r="I218"/>
      <c r="J218"/>
      <c r="K218"/>
      <c r="L218"/>
      <c r="M218"/>
      <c r="N218"/>
      <c r="O218"/>
      <c r="P218" s="9"/>
      <c r="Q218" s="13"/>
    </row>
    <row r="219" spans="2:17">
      <c r="B219" s="9"/>
      <c r="C219" s="9"/>
      <c r="D219" s="11"/>
      <c r="E219" s="12"/>
      <c r="F219" s="9"/>
      <c r="G219" s="9"/>
      <c r="H219"/>
      <c r="I219"/>
      <c r="J219"/>
      <c r="K219"/>
      <c r="L219"/>
      <c r="M219"/>
      <c r="N219"/>
      <c r="O219"/>
      <c r="P219" s="9"/>
      <c r="Q219" s="13"/>
    </row>
    <row r="220" spans="2:17">
      <c r="B220" s="9"/>
      <c r="C220" s="9"/>
      <c r="D220" s="11"/>
      <c r="E220" s="12"/>
      <c r="F220" s="9"/>
      <c r="G220" s="9"/>
      <c r="H220"/>
      <c r="I220"/>
      <c r="J220"/>
      <c r="K220"/>
      <c r="L220"/>
      <c r="M220"/>
      <c r="N220"/>
      <c r="O220"/>
      <c r="P220" s="9"/>
      <c r="Q220" s="13"/>
    </row>
    <row r="221" spans="2:17">
      <c r="B221" s="9"/>
      <c r="C221" s="9"/>
      <c r="D221" s="11"/>
      <c r="E221" s="12"/>
      <c r="F221" s="9"/>
      <c r="G221" s="9"/>
      <c r="H221"/>
      <c r="I221"/>
      <c r="J221"/>
      <c r="K221"/>
      <c r="L221"/>
      <c r="M221"/>
      <c r="N221"/>
      <c r="O221"/>
      <c r="P221" s="9"/>
      <c r="Q221" s="13"/>
    </row>
    <row r="222" spans="2:17">
      <c r="B222" s="9"/>
      <c r="C222" s="9"/>
      <c r="D222" s="11"/>
      <c r="E222" s="12"/>
      <c r="F222" s="9"/>
      <c r="G222" s="9"/>
      <c r="H222"/>
      <c r="I222"/>
      <c r="J222"/>
      <c r="K222"/>
      <c r="L222"/>
      <c r="M222"/>
      <c r="N222"/>
      <c r="O222"/>
      <c r="P222" s="9"/>
      <c r="Q222" s="13"/>
    </row>
    <row r="223" spans="2:17">
      <c r="B223" s="9"/>
      <c r="C223" s="9"/>
      <c r="D223" s="11"/>
      <c r="E223" s="12"/>
      <c r="F223" s="9"/>
      <c r="G223" s="9"/>
      <c r="H223"/>
      <c r="I223"/>
      <c r="J223"/>
      <c r="K223"/>
      <c r="L223"/>
      <c r="M223"/>
      <c r="N223"/>
      <c r="O223"/>
      <c r="P223" s="9"/>
      <c r="Q223" s="13"/>
    </row>
    <row r="224" spans="2:17">
      <c r="B224" s="9"/>
      <c r="C224" s="9"/>
      <c r="D224" s="11"/>
      <c r="E224" s="12"/>
      <c r="F224" s="9"/>
      <c r="G224" s="9"/>
      <c r="H224"/>
      <c r="I224"/>
      <c r="J224"/>
      <c r="K224"/>
      <c r="L224"/>
      <c r="M224"/>
      <c r="N224"/>
      <c r="O224"/>
      <c r="P224" s="9"/>
      <c r="Q224" s="13"/>
    </row>
    <row r="225" spans="2:17">
      <c r="B225" s="9"/>
      <c r="C225" s="9"/>
      <c r="D225" s="11"/>
      <c r="E225" s="12"/>
      <c r="F225" s="9"/>
      <c r="G225" s="9"/>
      <c r="H225"/>
      <c r="I225"/>
      <c r="J225"/>
      <c r="K225"/>
      <c r="L225"/>
      <c r="M225"/>
      <c r="N225"/>
      <c r="O225"/>
      <c r="P225" s="9"/>
      <c r="Q225" s="13"/>
    </row>
    <row r="226" spans="2:17">
      <c r="B226" s="9"/>
      <c r="C226" s="9"/>
      <c r="D226" s="11"/>
      <c r="E226" s="12"/>
      <c r="F226" s="9"/>
      <c r="G226" s="9"/>
      <c r="H226"/>
      <c r="I226"/>
      <c r="J226"/>
      <c r="K226"/>
      <c r="L226"/>
      <c r="M226"/>
      <c r="N226"/>
      <c r="O226"/>
      <c r="P226" s="9"/>
      <c r="Q226" s="13"/>
    </row>
    <row r="227" spans="2:17">
      <c r="B227" s="9"/>
      <c r="C227" s="9"/>
      <c r="D227" s="11"/>
      <c r="E227" s="12"/>
      <c r="F227" s="9"/>
      <c r="G227" s="9"/>
      <c r="H227"/>
      <c r="I227"/>
      <c r="J227"/>
      <c r="K227"/>
      <c r="L227"/>
      <c r="M227"/>
      <c r="N227"/>
      <c r="O227"/>
      <c r="P227" s="9"/>
      <c r="Q227" s="13"/>
    </row>
    <row r="228" spans="2:17">
      <c r="B228" s="9"/>
      <c r="C228" s="9"/>
      <c r="D228" s="11"/>
      <c r="E228" s="12"/>
      <c r="F228" s="9"/>
      <c r="G228" s="9"/>
      <c r="H228"/>
      <c r="I228"/>
      <c r="J228"/>
      <c r="K228"/>
      <c r="L228"/>
      <c r="M228"/>
      <c r="N228"/>
      <c r="O228"/>
      <c r="P228" s="9"/>
      <c r="Q228" s="13"/>
    </row>
    <row r="229" spans="2:17">
      <c r="B229" s="9"/>
      <c r="C229" s="9"/>
      <c r="D229" s="11"/>
      <c r="E229" s="12"/>
      <c r="F229" s="9"/>
      <c r="G229" s="9"/>
      <c r="H229"/>
      <c r="I229"/>
      <c r="J229"/>
      <c r="K229"/>
      <c r="L229"/>
      <c r="M229"/>
      <c r="N229"/>
      <c r="O229"/>
      <c r="P229" s="9"/>
      <c r="Q229" s="13"/>
    </row>
    <row r="230" spans="2:17">
      <c r="B230" s="9"/>
      <c r="C230" s="9"/>
      <c r="D230" s="11"/>
      <c r="E230" s="12"/>
      <c r="F230" s="9"/>
      <c r="G230" s="9"/>
      <c r="H230"/>
      <c r="I230"/>
      <c r="J230"/>
      <c r="K230"/>
      <c r="L230"/>
      <c r="M230"/>
      <c r="N230"/>
      <c r="O230"/>
      <c r="P230" s="9"/>
      <c r="Q230" s="13"/>
    </row>
    <row r="231" spans="2:17">
      <c r="B231" s="9"/>
      <c r="C231" s="9"/>
      <c r="D231" s="11"/>
      <c r="E231" s="12"/>
      <c r="F231" s="9"/>
      <c r="G231" s="9"/>
      <c r="H231"/>
      <c r="I231"/>
      <c r="J231"/>
      <c r="K231"/>
      <c r="L231"/>
      <c r="M231"/>
      <c r="N231"/>
      <c r="O231"/>
      <c r="P231" s="9"/>
      <c r="Q231" s="13"/>
    </row>
    <row r="232" spans="2:17">
      <c r="B232" s="9"/>
      <c r="C232" s="9"/>
      <c r="D232" s="11"/>
      <c r="E232" s="12"/>
      <c r="F232" s="9"/>
      <c r="G232" s="9"/>
      <c r="H232"/>
      <c r="I232"/>
      <c r="J232"/>
      <c r="K232"/>
      <c r="L232"/>
      <c r="M232"/>
      <c r="N232"/>
      <c r="O232"/>
      <c r="P232" s="9"/>
      <c r="Q232" s="13"/>
    </row>
    <row r="233" spans="2:17">
      <c r="B233" s="9"/>
      <c r="C233" s="9"/>
      <c r="D233" s="11"/>
      <c r="E233" s="12"/>
      <c r="F233" s="9"/>
      <c r="G233" s="9"/>
      <c r="H233"/>
      <c r="I233"/>
      <c r="J233"/>
      <c r="K233"/>
      <c r="L233"/>
      <c r="M233"/>
      <c r="N233"/>
      <c r="O233"/>
      <c r="P233" s="9"/>
      <c r="Q233" s="13"/>
    </row>
    <row r="234" spans="2:17">
      <c r="B234" s="9"/>
      <c r="C234" s="9"/>
      <c r="D234" s="11"/>
      <c r="E234" s="12"/>
      <c r="F234" s="9"/>
      <c r="G234" s="9"/>
      <c r="H234"/>
      <c r="I234"/>
      <c r="J234"/>
      <c r="K234"/>
      <c r="L234"/>
      <c r="M234"/>
      <c r="N234"/>
      <c r="O234"/>
      <c r="P234" s="9"/>
      <c r="Q234" s="13"/>
    </row>
    <row r="235" spans="2:17">
      <c r="B235" s="9"/>
      <c r="C235" s="9"/>
      <c r="D235" s="11"/>
      <c r="E235" s="12"/>
      <c r="F235" s="9"/>
      <c r="G235" s="9"/>
      <c r="H235"/>
      <c r="I235"/>
      <c r="J235"/>
      <c r="K235"/>
      <c r="L235"/>
      <c r="M235"/>
      <c r="N235"/>
      <c r="O235"/>
      <c r="P235" s="9"/>
      <c r="Q235" s="13"/>
    </row>
    <row r="236" spans="2:17">
      <c r="B236" s="9"/>
      <c r="C236" s="9"/>
      <c r="D236" s="11"/>
      <c r="E236" s="12"/>
      <c r="F236" s="9"/>
      <c r="G236" s="9"/>
      <c r="H236"/>
      <c r="I236"/>
      <c r="J236"/>
      <c r="K236"/>
      <c r="L236"/>
      <c r="M236"/>
      <c r="N236"/>
      <c r="O236"/>
      <c r="P236" s="9"/>
      <c r="Q236" s="13"/>
    </row>
    <row r="237" spans="2:17">
      <c r="B237" s="9"/>
      <c r="C237" s="9"/>
      <c r="D237" s="11"/>
      <c r="E237" s="12"/>
      <c r="F237" s="9"/>
      <c r="G237" s="9"/>
      <c r="H237"/>
      <c r="I237"/>
      <c r="J237"/>
      <c r="K237"/>
      <c r="L237"/>
      <c r="M237"/>
      <c r="N237"/>
      <c r="O237"/>
      <c r="P237" s="9"/>
      <c r="Q237" s="13"/>
    </row>
    <row r="238" spans="2:17">
      <c r="B238" s="9"/>
      <c r="C238" s="9"/>
      <c r="D238" s="11"/>
      <c r="E238" s="12"/>
      <c r="F238" s="9"/>
      <c r="G238" s="9"/>
      <c r="H238"/>
      <c r="I238"/>
      <c r="J238"/>
      <c r="K238"/>
      <c r="L238"/>
      <c r="M238"/>
      <c r="N238"/>
      <c r="O238"/>
      <c r="P238" s="9"/>
      <c r="Q238" s="13"/>
    </row>
    <row r="239" spans="2:17">
      <c r="B239" s="9"/>
      <c r="C239" s="9"/>
      <c r="D239" s="11"/>
      <c r="E239" s="12"/>
      <c r="F239" s="9"/>
      <c r="G239" s="9"/>
      <c r="H239"/>
      <c r="I239"/>
      <c r="J239"/>
      <c r="K239"/>
      <c r="L239"/>
      <c r="M239"/>
      <c r="N239"/>
      <c r="O239"/>
      <c r="P239" s="9"/>
      <c r="Q239" s="13"/>
    </row>
    <row r="240" spans="2:17">
      <c r="B240" s="9"/>
      <c r="C240" s="9"/>
      <c r="D240" s="11"/>
      <c r="E240" s="12"/>
      <c r="F240" s="9"/>
      <c r="G240" s="9"/>
      <c r="H240"/>
      <c r="I240"/>
      <c r="J240"/>
      <c r="K240"/>
      <c r="L240"/>
      <c r="M240"/>
      <c r="N240"/>
      <c r="O240"/>
      <c r="P240" s="9"/>
      <c r="Q240" s="13"/>
    </row>
    <row r="241" spans="2:17">
      <c r="B241" s="9"/>
      <c r="C241" s="9"/>
      <c r="D241" s="11"/>
      <c r="E241" s="12"/>
      <c r="F241" s="9"/>
      <c r="G241" s="9"/>
      <c r="H241"/>
      <c r="I241"/>
      <c r="J241"/>
      <c r="K241"/>
      <c r="L241"/>
      <c r="M241"/>
      <c r="N241"/>
      <c r="O241"/>
      <c r="P241" s="9"/>
      <c r="Q241" s="13"/>
    </row>
    <row r="242" spans="2:17">
      <c r="B242" s="9"/>
      <c r="C242" s="9"/>
      <c r="D242" s="11"/>
      <c r="E242" s="12"/>
      <c r="F242" s="9"/>
      <c r="G242" s="9"/>
      <c r="H242"/>
      <c r="I242"/>
      <c r="J242"/>
      <c r="K242"/>
      <c r="L242"/>
      <c r="M242"/>
      <c r="N242"/>
      <c r="O242"/>
      <c r="P242" s="9"/>
      <c r="Q242" s="13"/>
    </row>
    <row r="243" spans="2:17">
      <c r="B243" s="9"/>
      <c r="C243" s="9"/>
      <c r="D243" s="11"/>
      <c r="E243" s="12"/>
      <c r="F243" s="9"/>
      <c r="G243" s="9"/>
      <c r="H243"/>
      <c r="I243"/>
      <c r="J243"/>
      <c r="K243"/>
      <c r="L243"/>
      <c r="M243"/>
      <c r="N243"/>
      <c r="O243"/>
      <c r="P243" s="9"/>
      <c r="Q243" s="13"/>
    </row>
    <row r="244" spans="2:17">
      <c r="B244" s="9"/>
      <c r="C244" s="9"/>
      <c r="D244" s="11"/>
      <c r="E244" s="12"/>
      <c r="F244" s="9"/>
      <c r="G244" s="9"/>
      <c r="H244"/>
      <c r="I244"/>
      <c r="J244"/>
      <c r="K244"/>
      <c r="L244"/>
      <c r="M244"/>
      <c r="N244"/>
      <c r="O244"/>
      <c r="P244" s="9"/>
      <c r="Q244" s="13"/>
    </row>
    <row r="245" spans="2:17">
      <c r="B245" s="9"/>
      <c r="C245" s="9"/>
      <c r="D245" s="11"/>
      <c r="E245" s="12"/>
      <c r="F245" s="9"/>
      <c r="G245" s="9"/>
      <c r="H245"/>
      <c r="I245"/>
      <c r="J245"/>
      <c r="K245"/>
      <c r="L245"/>
      <c r="M245"/>
      <c r="N245"/>
      <c r="O245"/>
      <c r="P245" s="9"/>
      <c r="Q245" s="13"/>
    </row>
    <row r="246" spans="2:17">
      <c r="B246" s="9"/>
      <c r="C246" s="9"/>
      <c r="D246" s="11"/>
      <c r="E246" s="12"/>
      <c r="F246" s="9"/>
      <c r="G246" s="9"/>
      <c r="H246"/>
      <c r="I246"/>
      <c r="J246"/>
      <c r="K246"/>
      <c r="L246"/>
      <c r="M246"/>
      <c r="N246"/>
      <c r="O246"/>
      <c r="P246" s="9"/>
      <c r="Q246" s="13"/>
    </row>
    <row r="247" spans="2:17">
      <c r="B247" s="9"/>
      <c r="C247" s="9"/>
      <c r="D247" s="11"/>
      <c r="E247" s="12"/>
      <c r="F247" s="9"/>
      <c r="G247" s="9"/>
      <c r="H247"/>
      <c r="I247"/>
      <c r="J247"/>
      <c r="K247"/>
      <c r="L247"/>
      <c r="M247"/>
      <c r="N247"/>
      <c r="O247"/>
      <c r="P247" s="9"/>
      <c r="Q247" s="13"/>
    </row>
    <row r="248" spans="2:17">
      <c r="B248" s="9"/>
      <c r="C248" s="9"/>
      <c r="D248" s="11"/>
      <c r="E248" s="12"/>
      <c r="F248" s="9"/>
      <c r="G248" s="9"/>
      <c r="H248"/>
      <c r="I248"/>
      <c r="J248"/>
      <c r="K248"/>
      <c r="L248"/>
      <c r="M248"/>
      <c r="N248"/>
      <c r="O248"/>
      <c r="P248" s="9"/>
      <c r="Q248" s="13"/>
    </row>
    <row r="249" spans="2:17">
      <c r="B249" s="9"/>
      <c r="C249" s="9"/>
      <c r="D249" s="11"/>
      <c r="E249" s="12"/>
      <c r="F249" s="9"/>
      <c r="G249" s="9"/>
      <c r="H249"/>
      <c r="I249"/>
      <c r="J249"/>
      <c r="K249"/>
      <c r="L249"/>
      <c r="M249"/>
      <c r="N249"/>
      <c r="O249"/>
      <c r="P249" s="9"/>
      <c r="Q249" s="13"/>
    </row>
    <row r="250" spans="2:17">
      <c r="B250" s="9"/>
      <c r="C250" s="9"/>
      <c r="D250" s="11"/>
      <c r="E250" s="12"/>
      <c r="F250" s="9"/>
      <c r="G250" s="9"/>
      <c r="H250"/>
      <c r="I250"/>
      <c r="J250"/>
      <c r="K250"/>
      <c r="L250"/>
      <c r="M250"/>
      <c r="N250"/>
      <c r="O250"/>
      <c r="P250" s="9"/>
      <c r="Q250" s="13"/>
    </row>
    <row r="251" spans="2:17">
      <c r="B251" s="9"/>
      <c r="C251" s="9"/>
      <c r="D251" s="11"/>
      <c r="E251" s="12"/>
      <c r="F251" s="9"/>
      <c r="G251" s="9"/>
      <c r="H251"/>
      <c r="I251"/>
      <c r="J251"/>
      <c r="K251"/>
      <c r="L251"/>
      <c r="M251"/>
      <c r="N251"/>
      <c r="O251"/>
      <c r="P251" s="9"/>
      <c r="Q251" s="13"/>
    </row>
    <row r="252" spans="2:17">
      <c r="B252" s="9"/>
      <c r="C252" s="9"/>
      <c r="D252" s="11"/>
      <c r="E252" s="12"/>
      <c r="F252" s="9"/>
      <c r="G252" s="9"/>
      <c r="H252"/>
      <c r="I252"/>
      <c r="J252"/>
      <c r="K252"/>
      <c r="L252"/>
      <c r="M252"/>
      <c r="N252"/>
      <c r="O252"/>
      <c r="P252" s="9"/>
      <c r="Q252" s="13"/>
    </row>
    <row r="253" spans="2:17">
      <c r="B253" s="9"/>
      <c r="C253" s="9"/>
      <c r="D253" s="11"/>
      <c r="E253" s="12"/>
      <c r="F253" s="9"/>
      <c r="G253" s="9"/>
      <c r="H253"/>
      <c r="I253"/>
      <c r="J253"/>
      <c r="K253"/>
      <c r="L253"/>
      <c r="M253"/>
      <c r="N253"/>
      <c r="O253"/>
      <c r="P253" s="9"/>
      <c r="Q253" s="13"/>
    </row>
    <row r="254" spans="2:17">
      <c r="B254" s="9"/>
      <c r="C254" s="9"/>
      <c r="D254" s="11"/>
      <c r="E254" s="12"/>
      <c r="F254" s="9"/>
      <c r="G254" s="9"/>
      <c r="H254"/>
      <c r="I254"/>
      <c r="J254"/>
      <c r="K254"/>
      <c r="L254"/>
      <c r="M254"/>
      <c r="N254"/>
      <c r="O254"/>
      <c r="P254" s="9"/>
      <c r="Q254" s="13"/>
    </row>
    <row r="255" spans="2:17">
      <c r="B255" s="9"/>
      <c r="C255" s="9"/>
      <c r="D255" s="11"/>
      <c r="E255" s="12"/>
      <c r="F255" s="9"/>
      <c r="G255" s="9"/>
      <c r="H255"/>
      <c r="I255"/>
      <c r="J255"/>
      <c r="K255"/>
      <c r="L255"/>
      <c r="M255"/>
      <c r="N255"/>
      <c r="O255"/>
      <c r="P255" s="9"/>
      <c r="Q255" s="13"/>
    </row>
    <row r="256" spans="2:17">
      <c r="B256" s="9"/>
      <c r="C256" s="9"/>
      <c r="D256" s="11"/>
      <c r="E256" s="12"/>
      <c r="F256" s="9"/>
      <c r="G256" s="9"/>
      <c r="H256"/>
      <c r="I256"/>
      <c r="J256"/>
      <c r="K256"/>
      <c r="L256"/>
      <c r="M256"/>
      <c r="N256"/>
      <c r="O256"/>
      <c r="P256" s="9"/>
      <c r="Q256" s="13"/>
    </row>
    <row r="257" spans="2:17">
      <c r="B257" s="9"/>
      <c r="C257" s="9"/>
      <c r="D257" s="11"/>
      <c r="E257" s="12"/>
      <c r="F257" s="9"/>
      <c r="G257" s="9"/>
      <c r="H257"/>
      <c r="I257"/>
      <c r="J257"/>
      <c r="K257"/>
      <c r="L257"/>
      <c r="M257"/>
      <c r="N257"/>
      <c r="O257"/>
      <c r="P257" s="9"/>
      <c r="Q257" s="13"/>
    </row>
    <row r="258" spans="2:17">
      <c r="B258" s="9"/>
      <c r="C258" s="9"/>
      <c r="D258" s="11"/>
      <c r="E258" s="12"/>
      <c r="F258" s="9"/>
      <c r="G258" s="9"/>
      <c r="H258"/>
      <c r="I258"/>
      <c r="J258"/>
      <c r="K258"/>
      <c r="L258"/>
      <c r="M258"/>
      <c r="N258"/>
      <c r="O258"/>
      <c r="P258" s="9"/>
      <c r="Q258" s="13"/>
    </row>
    <row r="259" spans="2:17">
      <c r="B259" s="9"/>
      <c r="C259" s="9"/>
      <c r="D259" s="11"/>
      <c r="E259" s="12"/>
      <c r="F259" s="9"/>
      <c r="G259" s="9"/>
      <c r="H259"/>
      <c r="I259"/>
      <c r="J259"/>
      <c r="K259"/>
      <c r="L259"/>
      <c r="M259"/>
      <c r="N259"/>
      <c r="O259"/>
      <c r="P259" s="9"/>
      <c r="Q259" s="13"/>
    </row>
    <row r="260" spans="2:17">
      <c r="B260" s="9"/>
      <c r="C260" s="9"/>
      <c r="D260" s="11"/>
      <c r="E260" s="12"/>
      <c r="F260" s="9"/>
      <c r="G260" s="9"/>
      <c r="H260"/>
      <c r="I260"/>
      <c r="J260"/>
      <c r="K260"/>
      <c r="L260"/>
      <c r="M260"/>
      <c r="N260"/>
      <c r="O260"/>
      <c r="P260" s="9"/>
      <c r="Q260" s="13"/>
    </row>
    <row r="261" spans="2:17">
      <c r="B261" s="9"/>
      <c r="C261" s="9"/>
      <c r="D261" s="11"/>
      <c r="E261" s="12"/>
      <c r="F261" s="9"/>
      <c r="G261" s="9"/>
      <c r="H261"/>
      <c r="I261"/>
      <c r="J261"/>
      <c r="K261"/>
      <c r="L261"/>
      <c r="M261"/>
      <c r="N261"/>
      <c r="O261"/>
      <c r="P261" s="9"/>
      <c r="Q261" s="13"/>
    </row>
    <row r="262" spans="2:17">
      <c r="B262" s="9"/>
      <c r="C262" s="9"/>
      <c r="D262" s="11"/>
      <c r="E262" s="12"/>
      <c r="F262" s="9"/>
      <c r="G262" s="9"/>
      <c r="H262"/>
      <c r="I262"/>
      <c r="J262"/>
      <c r="K262"/>
      <c r="L262"/>
      <c r="M262"/>
      <c r="N262"/>
      <c r="O262"/>
      <c r="P262" s="9"/>
      <c r="Q262" s="13"/>
    </row>
    <row r="263" spans="2:17">
      <c r="B263" s="9"/>
      <c r="C263" s="9"/>
      <c r="D263" s="11"/>
      <c r="E263" s="12"/>
      <c r="F263" s="9"/>
      <c r="G263" s="9"/>
      <c r="H263"/>
      <c r="I263"/>
      <c r="J263"/>
      <c r="K263"/>
      <c r="L263"/>
      <c r="M263"/>
      <c r="N263"/>
      <c r="O263"/>
      <c r="P263" s="9"/>
      <c r="Q263" s="13"/>
    </row>
    <row r="264" spans="2:17">
      <c r="B264" s="9"/>
      <c r="C264" s="9"/>
      <c r="D264" s="11"/>
      <c r="E264" s="12"/>
      <c r="F264" s="9"/>
      <c r="G264" s="9"/>
      <c r="H264"/>
      <c r="I264"/>
      <c r="J264"/>
      <c r="K264"/>
      <c r="L264"/>
      <c r="M264"/>
      <c r="N264"/>
      <c r="O264"/>
      <c r="P264" s="9"/>
      <c r="Q264" s="13"/>
    </row>
    <row r="265" spans="2:17">
      <c r="B265" s="9"/>
      <c r="C265" s="9"/>
      <c r="D265" s="11"/>
      <c r="E265" s="12"/>
      <c r="F265" s="9"/>
      <c r="G265" s="9"/>
      <c r="H265"/>
      <c r="I265"/>
      <c r="J265"/>
      <c r="K265"/>
      <c r="L265"/>
      <c r="M265"/>
      <c r="N265"/>
      <c r="O265"/>
      <c r="P265" s="9"/>
      <c r="Q265" s="13"/>
    </row>
    <row r="266" spans="2:17">
      <c r="B266" s="9"/>
      <c r="C266" s="9"/>
      <c r="D266" s="11"/>
      <c r="E266" s="12"/>
      <c r="F266" s="9"/>
      <c r="G266" s="9"/>
      <c r="H266"/>
      <c r="I266"/>
      <c r="J266"/>
      <c r="K266"/>
      <c r="L266"/>
      <c r="M266"/>
      <c r="N266"/>
      <c r="O266"/>
      <c r="P266" s="9"/>
      <c r="Q266" s="13"/>
    </row>
    <row r="267" spans="2:17">
      <c r="B267" s="9"/>
      <c r="C267" s="9"/>
      <c r="D267" s="11"/>
      <c r="E267" s="12"/>
      <c r="F267" s="9"/>
      <c r="G267" s="9"/>
      <c r="H267"/>
      <c r="I267"/>
      <c r="J267"/>
      <c r="K267"/>
      <c r="L267"/>
      <c r="M267"/>
      <c r="N267"/>
      <c r="O267"/>
      <c r="P267" s="9"/>
      <c r="Q267" s="13"/>
    </row>
    <row r="268" spans="2:17">
      <c r="B268" s="9"/>
      <c r="C268" s="9"/>
      <c r="D268" s="11"/>
      <c r="E268" s="12"/>
      <c r="F268" s="9"/>
      <c r="G268" s="9"/>
      <c r="H268"/>
      <c r="I268"/>
      <c r="J268"/>
      <c r="K268"/>
      <c r="L268"/>
      <c r="M268"/>
      <c r="N268"/>
      <c r="O268"/>
      <c r="P268" s="9"/>
      <c r="Q268" s="13"/>
    </row>
    <row r="269" spans="2:17">
      <c r="B269" s="9"/>
      <c r="C269" s="9"/>
      <c r="D269" s="11"/>
      <c r="E269" s="12"/>
      <c r="F269" s="9"/>
      <c r="G269" s="9"/>
      <c r="H269"/>
      <c r="I269"/>
      <c r="J269"/>
      <c r="K269"/>
      <c r="L269"/>
      <c r="M269"/>
      <c r="N269"/>
      <c r="O269"/>
      <c r="P269" s="9"/>
      <c r="Q269" s="13"/>
    </row>
    <row r="270" spans="2:17">
      <c r="B270" s="9"/>
      <c r="C270" s="9"/>
      <c r="D270" s="11"/>
      <c r="E270" s="12"/>
      <c r="F270" s="9"/>
      <c r="G270" s="9"/>
      <c r="H270"/>
      <c r="I270"/>
      <c r="J270"/>
      <c r="K270"/>
      <c r="L270"/>
      <c r="M270"/>
      <c r="N270"/>
      <c r="O270"/>
      <c r="P270" s="9"/>
      <c r="Q270" s="13"/>
    </row>
    <row r="271" spans="2:17">
      <c r="B271" s="9"/>
      <c r="C271" s="9"/>
      <c r="D271" s="11"/>
      <c r="E271" s="12"/>
      <c r="F271" s="9"/>
      <c r="G271" s="9"/>
      <c r="H271"/>
      <c r="I271"/>
      <c r="J271"/>
      <c r="K271"/>
      <c r="L271"/>
      <c r="M271"/>
      <c r="N271"/>
      <c r="O271"/>
      <c r="P271" s="9"/>
      <c r="Q271" s="13"/>
    </row>
    <row r="272" spans="2:17">
      <c r="B272" s="9"/>
      <c r="C272" s="9"/>
      <c r="D272" s="11"/>
      <c r="E272" s="12"/>
      <c r="F272" s="9"/>
      <c r="G272" s="9"/>
      <c r="H272"/>
      <c r="I272"/>
      <c r="J272"/>
      <c r="K272"/>
      <c r="L272"/>
      <c r="M272"/>
      <c r="N272"/>
      <c r="O272"/>
      <c r="P272" s="9"/>
      <c r="Q272" s="13"/>
    </row>
    <row r="273" spans="2:17">
      <c r="B273" s="9"/>
      <c r="C273" s="9"/>
      <c r="D273" s="11"/>
      <c r="E273" s="12"/>
      <c r="F273" s="9"/>
      <c r="G273" s="9"/>
      <c r="H273"/>
      <c r="I273"/>
      <c r="J273"/>
      <c r="K273"/>
      <c r="L273"/>
      <c r="M273"/>
      <c r="N273"/>
      <c r="O273"/>
      <c r="P273" s="9"/>
      <c r="Q273" s="13"/>
    </row>
    <row r="274" spans="2:17">
      <c r="B274" s="9"/>
      <c r="C274" s="9"/>
      <c r="D274" s="11"/>
      <c r="E274" s="12"/>
      <c r="F274" s="9"/>
      <c r="G274" s="9"/>
      <c r="H274"/>
      <c r="I274"/>
      <c r="J274"/>
      <c r="K274"/>
      <c r="L274"/>
      <c r="M274"/>
      <c r="N274"/>
      <c r="O274"/>
      <c r="P274" s="9"/>
      <c r="Q274" s="13"/>
    </row>
    <row r="275" spans="2:17">
      <c r="B275" s="9"/>
      <c r="C275" s="9"/>
      <c r="D275" s="11"/>
      <c r="E275" s="12"/>
      <c r="F275" s="9"/>
      <c r="G275" s="9"/>
      <c r="H275"/>
      <c r="I275"/>
      <c r="J275"/>
      <c r="K275"/>
      <c r="L275"/>
      <c r="M275"/>
      <c r="N275"/>
      <c r="O275"/>
      <c r="P275" s="9"/>
      <c r="Q275" s="13"/>
    </row>
    <row r="276" spans="2:17">
      <c r="B276" s="9"/>
      <c r="C276" s="9"/>
      <c r="D276" s="11"/>
      <c r="E276" s="12"/>
      <c r="F276" s="9"/>
      <c r="G276" s="9"/>
      <c r="H276"/>
      <c r="I276"/>
      <c r="J276"/>
      <c r="K276"/>
      <c r="L276"/>
      <c r="M276"/>
      <c r="N276"/>
      <c r="O276"/>
      <c r="P276" s="9"/>
      <c r="Q276" s="13"/>
    </row>
    <row r="277" spans="2:17">
      <c r="B277" s="9"/>
      <c r="C277" s="9"/>
      <c r="D277" s="11"/>
      <c r="E277" s="12"/>
      <c r="F277" s="9"/>
      <c r="G277" s="9"/>
      <c r="H277"/>
      <c r="I277"/>
      <c r="J277"/>
      <c r="K277"/>
      <c r="L277"/>
      <c r="M277"/>
      <c r="N277"/>
      <c r="O277"/>
      <c r="P277" s="9"/>
      <c r="Q277" s="13"/>
    </row>
    <row r="278" spans="2:17">
      <c r="B278" s="9"/>
      <c r="C278" s="9"/>
      <c r="D278" s="11"/>
      <c r="E278" s="12"/>
      <c r="F278" s="9"/>
      <c r="G278" s="9"/>
      <c r="H278"/>
      <c r="I278"/>
      <c r="J278"/>
      <c r="K278"/>
      <c r="L278"/>
      <c r="M278"/>
      <c r="N278"/>
      <c r="O278"/>
      <c r="P278" s="9"/>
      <c r="Q278" s="13"/>
    </row>
    <row r="279" spans="2:17">
      <c r="B279" s="9"/>
      <c r="C279" s="9"/>
      <c r="D279" s="11"/>
      <c r="E279" s="12"/>
      <c r="F279" s="9"/>
      <c r="G279" s="9"/>
      <c r="H279"/>
      <c r="I279"/>
      <c r="J279"/>
      <c r="K279"/>
      <c r="L279"/>
      <c r="M279"/>
      <c r="N279"/>
      <c r="O279"/>
      <c r="P279" s="9"/>
      <c r="Q279" s="13"/>
    </row>
    <row r="280" spans="2:17">
      <c r="B280" s="9"/>
      <c r="C280" s="9"/>
      <c r="D280" s="11"/>
      <c r="E280" s="12"/>
      <c r="F280" s="9"/>
      <c r="G280" s="9"/>
      <c r="H280"/>
      <c r="I280"/>
      <c r="J280"/>
      <c r="K280"/>
      <c r="L280"/>
      <c r="M280"/>
      <c r="N280"/>
      <c r="O280"/>
      <c r="P280" s="9"/>
      <c r="Q280" s="13"/>
    </row>
    <row r="281" spans="2:17">
      <c r="B281" s="9"/>
      <c r="C281" s="9"/>
      <c r="D281" s="11"/>
      <c r="E281" s="12"/>
      <c r="F281" s="9"/>
      <c r="G281" s="9"/>
      <c r="H281"/>
      <c r="I281"/>
      <c r="J281"/>
      <c r="K281"/>
      <c r="L281"/>
      <c r="M281"/>
      <c r="N281"/>
      <c r="O281"/>
      <c r="P281" s="9"/>
      <c r="Q281" s="13"/>
    </row>
    <row r="282" spans="2:17">
      <c r="B282" s="9"/>
      <c r="C282" s="9"/>
      <c r="D282" s="11"/>
      <c r="E282" s="12"/>
      <c r="F282" s="9"/>
      <c r="G282" s="9"/>
      <c r="H282"/>
      <c r="I282"/>
      <c r="J282"/>
      <c r="K282"/>
      <c r="L282"/>
      <c r="M282"/>
      <c r="N282"/>
      <c r="O282"/>
      <c r="P282" s="9"/>
      <c r="Q282" s="13"/>
    </row>
    <row r="283" spans="2:17">
      <c r="B283" s="9"/>
      <c r="C283" s="9"/>
      <c r="D283" s="11"/>
      <c r="E283" s="12"/>
      <c r="F283" s="9"/>
      <c r="G283" s="9"/>
      <c r="H283"/>
      <c r="I283"/>
      <c r="J283"/>
      <c r="K283"/>
      <c r="L283"/>
      <c r="M283"/>
      <c r="N283"/>
      <c r="O283"/>
      <c r="P283" s="9"/>
      <c r="Q283" s="13"/>
    </row>
    <row r="284" spans="2:17">
      <c r="B284" s="9"/>
      <c r="C284" s="9"/>
      <c r="D284" s="11"/>
      <c r="E284" s="12"/>
      <c r="F284" s="9"/>
      <c r="G284" s="9"/>
      <c r="H284"/>
      <c r="I284"/>
      <c r="J284"/>
      <c r="K284"/>
      <c r="L284"/>
      <c r="M284"/>
      <c r="N284"/>
      <c r="O284"/>
      <c r="P284" s="9"/>
      <c r="Q284" s="13"/>
    </row>
    <row r="285" spans="2:17">
      <c r="B285" s="9"/>
      <c r="C285" s="9"/>
      <c r="D285" s="11"/>
      <c r="E285" s="12"/>
      <c r="F285" s="9"/>
      <c r="G285" s="9"/>
      <c r="H285"/>
      <c r="I285"/>
      <c r="J285"/>
      <c r="K285"/>
      <c r="L285"/>
      <c r="M285"/>
      <c r="N285"/>
      <c r="O285"/>
      <c r="P285" s="9"/>
      <c r="Q285" s="13"/>
    </row>
    <row r="286" spans="2:17">
      <c r="B286" s="9"/>
      <c r="C286" s="9"/>
      <c r="D286" s="11"/>
      <c r="E286" s="12"/>
      <c r="F286" s="9"/>
      <c r="G286" s="9"/>
      <c r="H286"/>
      <c r="I286"/>
      <c r="J286"/>
      <c r="K286"/>
      <c r="L286"/>
      <c r="M286"/>
      <c r="N286"/>
      <c r="O286"/>
      <c r="P286" s="9"/>
      <c r="Q286" s="13"/>
    </row>
    <row r="287" spans="2:17">
      <c r="B287" s="9"/>
      <c r="C287" s="9"/>
      <c r="D287" s="11"/>
      <c r="E287" s="12"/>
      <c r="F287" s="9"/>
      <c r="G287" s="9"/>
      <c r="H287"/>
      <c r="I287"/>
      <c r="J287"/>
      <c r="K287"/>
      <c r="L287"/>
      <c r="M287"/>
      <c r="N287"/>
      <c r="O287"/>
      <c r="P287" s="9"/>
      <c r="Q287" s="13"/>
    </row>
    <row r="288" spans="2:17">
      <c r="B288" s="9"/>
      <c r="C288" s="9"/>
      <c r="D288" s="11"/>
      <c r="E288" s="12"/>
      <c r="F288" s="9"/>
      <c r="G288" s="9"/>
      <c r="H288"/>
      <c r="I288"/>
      <c r="J288"/>
      <c r="K288"/>
      <c r="L288"/>
      <c r="M288"/>
      <c r="N288"/>
      <c r="O288"/>
      <c r="P288" s="9"/>
      <c r="Q288" s="13"/>
    </row>
    <row r="289" spans="2:17">
      <c r="B289" s="9"/>
      <c r="C289" s="9"/>
      <c r="D289" s="11"/>
      <c r="E289" s="12"/>
      <c r="F289" s="9"/>
      <c r="G289" s="9"/>
      <c r="H289"/>
      <c r="I289"/>
      <c r="J289"/>
      <c r="K289"/>
      <c r="L289"/>
      <c r="M289"/>
      <c r="N289"/>
      <c r="O289"/>
      <c r="P289" s="9"/>
      <c r="Q289" s="13"/>
    </row>
    <row r="290" spans="2:17">
      <c r="B290" s="9"/>
      <c r="C290" s="9"/>
      <c r="D290" s="11"/>
      <c r="E290" s="12"/>
      <c r="F290" s="9"/>
      <c r="G290" s="9"/>
      <c r="H290"/>
      <c r="I290"/>
      <c r="J290"/>
      <c r="K290"/>
      <c r="L290"/>
      <c r="M290"/>
      <c r="N290"/>
      <c r="O290"/>
      <c r="P290" s="9"/>
      <c r="Q290" s="13"/>
    </row>
    <row r="291" spans="2:17">
      <c r="B291" s="9"/>
      <c r="C291" s="9"/>
      <c r="D291" s="11"/>
      <c r="E291" s="12"/>
      <c r="F291" s="9"/>
      <c r="G291" s="9"/>
      <c r="H291"/>
      <c r="I291"/>
      <c r="J291"/>
      <c r="K291"/>
      <c r="L291"/>
      <c r="M291"/>
      <c r="N291"/>
      <c r="O291"/>
      <c r="P291" s="9"/>
      <c r="Q291" s="13"/>
    </row>
    <row r="292" spans="2:17">
      <c r="B292" s="9"/>
      <c r="C292" s="9"/>
      <c r="D292" s="11"/>
      <c r="E292" s="12"/>
      <c r="F292" s="9"/>
      <c r="G292" s="9"/>
      <c r="H292"/>
      <c r="I292"/>
      <c r="J292"/>
      <c r="K292"/>
      <c r="L292"/>
      <c r="M292"/>
      <c r="N292"/>
      <c r="O292"/>
      <c r="P292" s="9"/>
      <c r="Q292" s="13"/>
    </row>
    <row r="293" spans="2:17">
      <c r="B293" s="9"/>
      <c r="C293" s="9"/>
      <c r="D293" s="11"/>
      <c r="E293" s="12"/>
      <c r="F293" s="9"/>
      <c r="G293" s="9"/>
      <c r="H293"/>
      <c r="I293"/>
      <c r="J293"/>
      <c r="K293"/>
      <c r="L293"/>
      <c r="M293"/>
      <c r="N293"/>
      <c r="O293"/>
      <c r="P293" s="9"/>
      <c r="Q293" s="13"/>
    </row>
    <row r="294" spans="2:17">
      <c r="B294" s="9"/>
      <c r="C294" s="9"/>
      <c r="D294" s="11"/>
      <c r="E294" s="12"/>
      <c r="F294" s="9"/>
      <c r="G294" s="9"/>
      <c r="H294"/>
      <c r="I294"/>
      <c r="J294"/>
      <c r="K294"/>
      <c r="L294"/>
      <c r="M294"/>
      <c r="N294"/>
      <c r="O294"/>
      <c r="P294" s="9"/>
      <c r="Q294" s="13"/>
    </row>
    <row r="295" spans="2:17">
      <c r="B295" s="9"/>
      <c r="C295" s="9"/>
      <c r="D295" s="11"/>
      <c r="E295" s="12"/>
      <c r="F295" s="9"/>
      <c r="G295" s="9"/>
      <c r="H295"/>
      <c r="I295"/>
      <c r="J295"/>
      <c r="K295"/>
      <c r="L295"/>
      <c r="M295"/>
      <c r="N295"/>
      <c r="O295"/>
      <c r="P295" s="9"/>
      <c r="Q295" s="13"/>
    </row>
    <row r="296" spans="2:17">
      <c r="B296" s="9"/>
      <c r="C296" s="9"/>
      <c r="D296" s="11"/>
      <c r="E296" s="12"/>
      <c r="F296" s="9"/>
      <c r="G296" s="9"/>
      <c r="H296"/>
      <c r="I296"/>
      <c r="J296"/>
      <c r="K296"/>
      <c r="L296"/>
      <c r="M296"/>
      <c r="N296"/>
      <c r="O296"/>
      <c r="P296" s="9"/>
      <c r="Q296" s="13"/>
    </row>
    <row r="297" spans="2:17">
      <c r="B297" s="9"/>
      <c r="C297" s="9"/>
      <c r="D297" s="11"/>
      <c r="E297" s="12"/>
      <c r="F297" s="9"/>
      <c r="G297" s="9"/>
      <c r="H297"/>
      <c r="I297"/>
      <c r="J297"/>
      <c r="K297"/>
      <c r="L297"/>
      <c r="M297"/>
      <c r="N297"/>
      <c r="O297"/>
      <c r="P297" s="9"/>
      <c r="Q297" s="13"/>
    </row>
    <row r="298" spans="2:17">
      <c r="B298" s="9"/>
      <c r="C298" s="9"/>
      <c r="D298" s="11"/>
      <c r="E298" s="12"/>
      <c r="F298" s="9"/>
      <c r="G298" s="9"/>
      <c r="H298"/>
      <c r="I298"/>
      <c r="J298"/>
      <c r="K298"/>
      <c r="L298"/>
      <c r="M298"/>
      <c r="N298"/>
      <c r="O298"/>
      <c r="P298" s="9"/>
      <c r="Q298" s="13"/>
    </row>
    <row r="299" spans="2:17">
      <c r="B299" s="9"/>
      <c r="C299" s="9"/>
      <c r="D299" s="11"/>
      <c r="E299" s="12"/>
      <c r="F299" s="9"/>
      <c r="G299" s="9"/>
      <c r="H299"/>
      <c r="I299"/>
      <c r="J299"/>
      <c r="K299"/>
      <c r="L299"/>
      <c r="M299"/>
      <c r="N299"/>
      <c r="O299"/>
      <c r="P299" s="9"/>
      <c r="Q299" s="13"/>
    </row>
    <row r="300" spans="2:17">
      <c r="B300" s="9"/>
      <c r="C300" s="9"/>
      <c r="D300" s="11"/>
      <c r="E300" s="12"/>
      <c r="F300" s="9"/>
      <c r="G300" s="9"/>
      <c r="H300"/>
      <c r="I300"/>
      <c r="J300"/>
      <c r="K300"/>
      <c r="L300"/>
      <c r="M300"/>
      <c r="N300"/>
      <c r="O300"/>
      <c r="P300" s="9"/>
      <c r="Q300" s="13"/>
    </row>
    <row r="301" spans="2:17">
      <c r="B301" s="9"/>
      <c r="C301" s="9"/>
      <c r="D301" s="11"/>
      <c r="E301" s="12"/>
      <c r="F301" s="9"/>
      <c r="G301" s="9"/>
      <c r="H301"/>
      <c r="I301"/>
      <c r="J301"/>
      <c r="K301"/>
      <c r="L301"/>
      <c r="M301"/>
      <c r="N301"/>
      <c r="O301"/>
      <c r="P301" s="9"/>
      <c r="Q301" s="13"/>
    </row>
    <row r="302" spans="2:17">
      <c r="B302" s="9"/>
      <c r="C302" s="9"/>
      <c r="D302" s="11"/>
      <c r="E302" s="12"/>
      <c r="F302" s="9"/>
      <c r="G302" s="9"/>
      <c r="H302"/>
      <c r="I302"/>
      <c r="J302"/>
      <c r="K302"/>
      <c r="L302"/>
      <c r="M302"/>
      <c r="N302"/>
      <c r="O302"/>
      <c r="P302" s="9"/>
      <c r="Q302" s="13"/>
    </row>
    <row r="303" spans="2:17">
      <c r="B303" s="9"/>
      <c r="C303" s="9"/>
      <c r="D303" s="11"/>
      <c r="E303" s="12"/>
      <c r="F303" s="9"/>
      <c r="G303" s="9"/>
      <c r="H303"/>
      <c r="I303"/>
      <c r="J303"/>
      <c r="K303"/>
      <c r="L303"/>
      <c r="M303"/>
      <c r="N303"/>
      <c r="O303"/>
      <c r="P303" s="9"/>
      <c r="Q303" s="13"/>
    </row>
    <row r="304" spans="2:17">
      <c r="B304" s="9"/>
      <c r="C304" s="9"/>
      <c r="D304" s="11"/>
      <c r="E304" s="12"/>
      <c r="F304" s="9"/>
      <c r="G304" s="9"/>
      <c r="H304"/>
      <c r="I304"/>
      <c r="J304"/>
      <c r="K304"/>
      <c r="L304"/>
      <c r="M304"/>
      <c r="N304"/>
      <c r="O304"/>
      <c r="P304" s="9"/>
      <c r="Q304" s="13"/>
    </row>
    <row r="305" spans="2:17">
      <c r="B305" s="9"/>
      <c r="C305" s="9"/>
      <c r="D305" s="11"/>
      <c r="E305" s="12"/>
      <c r="F305" s="9"/>
      <c r="G305" s="9"/>
      <c r="H305"/>
      <c r="I305"/>
      <c r="J305"/>
      <c r="K305"/>
      <c r="L305"/>
      <c r="M305"/>
      <c r="N305"/>
      <c r="O305"/>
      <c r="P305" s="9"/>
      <c r="Q305" s="13"/>
    </row>
    <row r="306" spans="2:17">
      <c r="B306" s="9"/>
      <c r="C306" s="9"/>
      <c r="D306" s="11"/>
      <c r="E306" s="12"/>
      <c r="F306" s="9"/>
      <c r="G306" s="9"/>
      <c r="H306"/>
      <c r="I306"/>
      <c r="J306"/>
      <c r="K306"/>
      <c r="L306"/>
      <c r="M306"/>
      <c r="N306"/>
      <c r="O306"/>
      <c r="P306" s="9"/>
      <c r="Q306" s="13"/>
    </row>
    <row r="307" spans="2:17">
      <c r="B307" s="9"/>
      <c r="C307" s="9"/>
      <c r="D307" s="11"/>
      <c r="E307" s="12"/>
      <c r="F307" s="9"/>
      <c r="G307" s="9"/>
      <c r="H307"/>
      <c r="I307"/>
      <c r="J307"/>
      <c r="K307"/>
      <c r="L307"/>
      <c r="M307"/>
      <c r="N307"/>
      <c r="O307"/>
      <c r="P307" s="9"/>
      <c r="Q307" s="13"/>
    </row>
    <row r="308" spans="2:17">
      <c r="B308" s="9"/>
      <c r="C308" s="9"/>
      <c r="D308" s="11"/>
      <c r="E308" s="12"/>
      <c r="F308" s="9"/>
      <c r="G308" s="9"/>
      <c r="H308"/>
      <c r="I308"/>
      <c r="J308"/>
      <c r="K308"/>
      <c r="L308"/>
      <c r="M308"/>
      <c r="N308"/>
      <c r="O308"/>
      <c r="P308" s="9"/>
      <c r="Q308" s="13"/>
    </row>
    <row r="309" spans="2:17">
      <c r="B309" s="9"/>
      <c r="C309" s="9"/>
      <c r="D309" s="11"/>
      <c r="E309" s="12"/>
      <c r="F309" s="9"/>
      <c r="G309" s="9"/>
      <c r="H309"/>
      <c r="I309"/>
      <c r="J309"/>
      <c r="K309"/>
      <c r="L309"/>
      <c r="M309"/>
      <c r="N309"/>
      <c r="O309"/>
      <c r="P309" s="9"/>
      <c r="Q309" s="13"/>
    </row>
    <row r="310" spans="2:17">
      <c r="B310" s="9"/>
      <c r="C310" s="9"/>
      <c r="D310" s="11"/>
      <c r="E310" s="12"/>
      <c r="F310" s="9"/>
      <c r="G310" s="9"/>
      <c r="H310"/>
      <c r="I310"/>
      <c r="J310"/>
      <c r="K310"/>
      <c r="L310"/>
      <c r="M310"/>
      <c r="N310"/>
      <c r="O310"/>
      <c r="P310" s="9"/>
      <c r="Q310" s="13"/>
    </row>
    <row r="311" spans="2:17">
      <c r="B311" s="9"/>
      <c r="C311" s="9"/>
      <c r="D311" s="11"/>
      <c r="E311" s="12"/>
      <c r="F311" s="9"/>
      <c r="G311" s="9"/>
      <c r="H311"/>
      <c r="I311"/>
      <c r="J311"/>
      <c r="K311"/>
      <c r="L311"/>
      <c r="M311"/>
      <c r="N311"/>
      <c r="O311"/>
      <c r="P311" s="9"/>
      <c r="Q311" s="13"/>
    </row>
    <row r="312" spans="2:17">
      <c r="B312" s="9"/>
      <c r="C312" s="9"/>
      <c r="D312" s="11"/>
      <c r="E312" s="12"/>
      <c r="F312" s="9"/>
      <c r="G312" s="9"/>
      <c r="H312"/>
      <c r="I312"/>
      <c r="J312"/>
      <c r="K312"/>
      <c r="L312"/>
      <c r="M312"/>
      <c r="N312"/>
      <c r="O312"/>
      <c r="P312" s="9"/>
      <c r="Q312" s="13"/>
    </row>
    <row r="313" spans="2:17">
      <c r="B313" s="9"/>
      <c r="C313" s="9"/>
      <c r="D313" s="11"/>
      <c r="E313" s="12"/>
      <c r="F313" s="9"/>
      <c r="G313" s="9"/>
      <c r="H313"/>
      <c r="I313"/>
      <c r="J313"/>
      <c r="K313"/>
      <c r="L313"/>
      <c r="M313"/>
      <c r="N313"/>
      <c r="O313"/>
      <c r="P313" s="9"/>
      <c r="Q313" s="13"/>
    </row>
    <row r="314" spans="2:17">
      <c r="B314" s="9"/>
      <c r="C314" s="9"/>
      <c r="D314" s="11"/>
      <c r="E314" s="12"/>
      <c r="F314" s="9"/>
      <c r="G314" s="9"/>
      <c r="H314"/>
      <c r="I314"/>
      <c r="J314"/>
      <c r="K314"/>
      <c r="L314"/>
      <c r="M314"/>
      <c r="N314"/>
      <c r="O314"/>
      <c r="P314" s="9"/>
      <c r="Q314" s="13"/>
    </row>
    <row r="315" spans="2:17">
      <c r="B315" s="9"/>
      <c r="C315" s="9"/>
      <c r="D315" s="11"/>
      <c r="E315" s="12"/>
      <c r="F315" s="9"/>
      <c r="G315" s="9"/>
      <c r="H315"/>
      <c r="I315"/>
      <c r="J315"/>
      <c r="K315"/>
      <c r="L315"/>
      <c r="M315"/>
      <c r="N315"/>
      <c r="O315"/>
      <c r="P315" s="9"/>
      <c r="Q315" s="13"/>
    </row>
    <row r="316" spans="2:17">
      <c r="B316" s="9"/>
      <c r="C316" s="9"/>
      <c r="D316" s="11"/>
      <c r="E316" s="12"/>
      <c r="F316" s="9"/>
      <c r="G316" s="9"/>
      <c r="H316"/>
      <c r="I316"/>
      <c r="J316"/>
      <c r="K316"/>
      <c r="L316"/>
      <c r="M316"/>
      <c r="N316"/>
      <c r="O316"/>
      <c r="P316" s="9"/>
      <c r="Q316" s="13"/>
    </row>
    <row r="317" spans="2:17">
      <c r="B317" s="9"/>
      <c r="C317" s="9"/>
      <c r="D317" s="11"/>
      <c r="E317" s="12"/>
      <c r="F317" s="9"/>
      <c r="G317" s="9"/>
      <c r="H317"/>
      <c r="I317"/>
      <c r="J317"/>
      <c r="K317"/>
      <c r="L317"/>
      <c r="M317"/>
      <c r="N317"/>
      <c r="O317"/>
      <c r="P317" s="9"/>
      <c r="Q317" s="13"/>
    </row>
    <row r="318" spans="2:17">
      <c r="B318" s="9"/>
      <c r="C318" s="9"/>
      <c r="D318" s="11"/>
      <c r="E318" s="12"/>
      <c r="F318" s="9"/>
      <c r="G318" s="9"/>
      <c r="H318"/>
      <c r="I318"/>
      <c r="J318"/>
      <c r="K318"/>
      <c r="L318"/>
      <c r="M318"/>
      <c r="N318"/>
      <c r="O318"/>
      <c r="P318" s="9"/>
      <c r="Q318" s="13"/>
    </row>
    <row r="319" spans="2:17">
      <c r="B319" s="9"/>
      <c r="C319" s="9"/>
      <c r="D319" s="11"/>
      <c r="E319" s="12"/>
      <c r="F319" s="9"/>
      <c r="G319" s="9"/>
      <c r="H319"/>
      <c r="I319"/>
      <c r="J319"/>
      <c r="K319"/>
      <c r="L319"/>
      <c r="M319"/>
      <c r="N319"/>
      <c r="O319"/>
      <c r="P319" s="9"/>
      <c r="Q319" s="13"/>
    </row>
    <row r="320" spans="2:17">
      <c r="B320" s="9"/>
      <c r="C320" s="9"/>
      <c r="D320" s="11"/>
      <c r="E320" s="12"/>
      <c r="F320" s="9"/>
      <c r="G320" s="9"/>
      <c r="H320"/>
      <c r="I320"/>
      <c r="J320"/>
      <c r="K320"/>
      <c r="L320"/>
      <c r="M320"/>
      <c r="N320"/>
      <c r="O320"/>
      <c r="P320" s="9"/>
      <c r="Q320" s="13"/>
    </row>
    <row r="321" spans="2:17">
      <c r="B321" s="9"/>
      <c r="C321" s="9"/>
      <c r="D321" s="11"/>
      <c r="E321" s="12"/>
      <c r="F321" s="9"/>
      <c r="G321" s="9"/>
      <c r="H321"/>
      <c r="I321"/>
      <c r="J321"/>
      <c r="K321"/>
      <c r="L321"/>
      <c r="M321"/>
      <c r="N321"/>
      <c r="O321"/>
      <c r="P321" s="9"/>
      <c r="Q321" s="13"/>
    </row>
    <row r="322" spans="2:17">
      <c r="B322" s="9"/>
      <c r="C322" s="9"/>
      <c r="D322" s="11"/>
      <c r="E322" s="12"/>
      <c r="F322" s="9"/>
      <c r="G322" s="9"/>
      <c r="H322"/>
      <c r="I322"/>
      <c r="J322"/>
      <c r="K322"/>
      <c r="L322"/>
      <c r="M322"/>
      <c r="N322"/>
      <c r="O322"/>
      <c r="P322" s="9"/>
      <c r="Q322" s="13"/>
    </row>
    <row r="323" spans="2:17">
      <c r="B323" s="9"/>
      <c r="C323" s="9"/>
      <c r="D323" s="11"/>
      <c r="E323" s="12"/>
      <c r="F323" s="9"/>
      <c r="G323" s="9"/>
      <c r="H323"/>
      <c r="I323"/>
      <c r="J323"/>
      <c r="K323"/>
      <c r="L323"/>
      <c r="M323"/>
      <c r="N323"/>
      <c r="O323"/>
      <c r="P323" s="9"/>
      <c r="Q323" s="13"/>
    </row>
    <row r="324" spans="2:17">
      <c r="B324" s="9"/>
      <c r="C324" s="9"/>
      <c r="D324" s="11"/>
      <c r="E324" s="12"/>
      <c r="F324" s="9"/>
      <c r="G324" s="9"/>
      <c r="H324"/>
      <c r="I324"/>
      <c r="J324"/>
      <c r="K324"/>
      <c r="L324"/>
      <c r="M324"/>
      <c r="N324"/>
      <c r="O324"/>
      <c r="P324" s="9"/>
      <c r="Q324" s="13"/>
    </row>
    <row r="325" spans="2:17">
      <c r="B325" s="9"/>
      <c r="C325" s="9"/>
      <c r="D325" s="11"/>
      <c r="E325" s="12"/>
      <c r="F325" s="9"/>
      <c r="G325" s="9"/>
      <c r="H325"/>
      <c r="I325"/>
      <c r="J325"/>
      <c r="K325"/>
      <c r="L325"/>
      <c r="M325"/>
      <c r="N325"/>
      <c r="O325"/>
      <c r="P325" s="9"/>
      <c r="Q325" s="13"/>
    </row>
    <row r="326" spans="2:17">
      <c r="B326" s="9"/>
      <c r="C326" s="9"/>
      <c r="D326" s="11"/>
      <c r="E326" s="12"/>
      <c r="F326" s="9"/>
      <c r="G326" s="9"/>
      <c r="H326"/>
      <c r="I326"/>
      <c r="J326"/>
      <c r="K326"/>
      <c r="L326"/>
      <c r="M326"/>
      <c r="N326"/>
      <c r="O326"/>
      <c r="P326" s="9"/>
      <c r="Q326" s="13"/>
    </row>
    <row r="327" spans="2:17">
      <c r="B327" s="9"/>
      <c r="C327" s="9"/>
      <c r="D327" s="11"/>
      <c r="E327" s="12"/>
      <c r="F327" s="9"/>
      <c r="G327" s="9"/>
      <c r="H327"/>
      <c r="I327"/>
      <c r="J327"/>
      <c r="K327"/>
      <c r="L327"/>
      <c r="M327"/>
      <c r="N327"/>
      <c r="O327"/>
      <c r="P327" s="9"/>
      <c r="Q327" s="13"/>
    </row>
    <row r="328" spans="2:17">
      <c r="B328" s="9"/>
      <c r="C328" s="9"/>
      <c r="D328" s="11"/>
      <c r="E328" s="12"/>
      <c r="F328" s="9"/>
      <c r="G328" s="9"/>
      <c r="H328"/>
      <c r="I328"/>
      <c r="J328"/>
      <c r="K328"/>
      <c r="L328"/>
      <c r="M328"/>
      <c r="N328"/>
      <c r="O328"/>
      <c r="P328" s="9"/>
      <c r="Q328" s="13"/>
    </row>
    <row r="329" spans="2:17">
      <c r="B329" s="9"/>
      <c r="C329" s="9"/>
      <c r="D329" s="11"/>
      <c r="E329" s="12"/>
      <c r="F329" s="9"/>
      <c r="G329" s="9"/>
      <c r="H329"/>
      <c r="I329"/>
      <c r="J329"/>
      <c r="K329"/>
      <c r="L329"/>
      <c r="M329"/>
      <c r="N329"/>
      <c r="O329"/>
      <c r="P329" s="9"/>
      <c r="Q329" s="13"/>
    </row>
    <row r="330" spans="2:17">
      <c r="B330" s="9"/>
      <c r="C330" s="9"/>
      <c r="D330" s="11"/>
      <c r="E330" s="12"/>
      <c r="F330" s="9"/>
      <c r="G330" s="9"/>
      <c r="H330"/>
      <c r="I330"/>
      <c r="J330"/>
      <c r="K330"/>
      <c r="L330"/>
      <c r="M330"/>
      <c r="N330"/>
      <c r="O330"/>
      <c r="P330" s="9"/>
      <c r="Q330" s="13"/>
    </row>
    <row r="331" spans="2:17">
      <c r="B331" s="9"/>
      <c r="C331" s="9"/>
      <c r="D331" s="11"/>
      <c r="E331" s="12"/>
      <c r="F331" s="9"/>
      <c r="G331" s="9"/>
      <c r="H331"/>
      <c r="I331"/>
      <c r="J331"/>
      <c r="K331"/>
      <c r="L331"/>
      <c r="M331"/>
      <c r="N331"/>
      <c r="O331"/>
      <c r="P331" s="9"/>
      <c r="Q331" s="13"/>
    </row>
    <row r="332" spans="2:17">
      <c r="B332" s="9"/>
      <c r="C332" s="9"/>
      <c r="D332" s="11"/>
      <c r="E332" s="12"/>
      <c r="F332" s="9"/>
      <c r="G332" s="9"/>
      <c r="H332"/>
      <c r="I332"/>
      <c r="J332"/>
      <c r="K332"/>
      <c r="L332"/>
      <c r="M332"/>
      <c r="N332"/>
      <c r="O332"/>
      <c r="P332" s="9"/>
      <c r="Q332" s="13"/>
    </row>
    <row r="333" spans="2:17">
      <c r="B333" s="9"/>
      <c r="C333" s="9"/>
      <c r="D333" s="11"/>
      <c r="E333" s="12"/>
      <c r="F333" s="9"/>
      <c r="G333" s="9"/>
      <c r="H333"/>
      <c r="I333"/>
      <c r="J333"/>
      <c r="K333"/>
      <c r="L333"/>
      <c r="M333"/>
      <c r="N333"/>
      <c r="O333"/>
      <c r="P333" s="9"/>
      <c r="Q333" s="13"/>
    </row>
    <row r="334" spans="2:17">
      <c r="B334" s="9"/>
      <c r="C334" s="9"/>
      <c r="D334" s="11"/>
      <c r="E334" s="12"/>
      <c r="F334" s="9"/>
      <c r="G334" s="9"/>
      <c r="H334"/>
      <c r="I334"/>
      <c r="J334"/>
      <c r="K334"/>
      <c r="L334"/>
      <c r="M334"/>
      <c r="N334"/>
      <c r="O334"/>
      <c r="P334" s="9"/>
      <c r="Q334" s="13"/>
    </row>
    <row r="335" spans="2:17">
      <c r="B335" s="9"/>
      <c r="C335" s="9"/>
      <c r="D335" s="11"/>
      <c r="E335" s="12"/>
      <c r="F335" s="9"/>
      <c r="G335" s="9"/>
      <c r="H335"/>
      <c r="I335"/>
      <c r="J335"/>
      <c r="K335"/>
      <c r="L335"/>
      <c r="M335"/>
      <c r="N335"/>
      <c r="O335"/>
      <c r="P335" s="9"/>
      <c r="Q335" s="13"/>
    </row>
    <row r="336" spans="2:17">
      <c r="B336" s="9"/>
      <c r="C336" s="9"/>
      <c r="D336" s="11"/>
      <c r="E336" s="12"/>
      <c r="F336" s="9"/>
      <c r="G336" s="9"/>
      <c r="H336"/>
      <c r="I336"/>
      <c r="J336"/>
      <c r="K336"/>
      <c r="L336"/>
      <c r="M336"/>
      <c r="N336"/>
      <c r="O336"/>
      <c r="P336" s="9"/>
      <c r="Q336" s="13"/>
    </row>
    <row r="337" spans="2:17">
      <c r="B337" s="9"/>
      <c r="C337" s="9"/>
      <c r="D337" s="11"/>
      <c r="E337" s="12"/>
      <c r="F337" s="9"/>
      <c r="G337" s="9"/>
      <c r="H337"/>
      <c r="I337"/>
      <c r="J337"/>
      <c r="K337"/>
      <c r="L337"/>
      <c r="M337"/>
      <c r="N337"/>
      <c r="O337"/>
      <c r="P337" s="9"/>
      <c r="Q337" s="13"/>
    </row>
    <row r="338" spans="2:17">
      <c r="B338" s="9"/>
      <c r="C338" s="9"/>
      <c r="D338" s="11"/>
      <c r="E338" s="12"/>
      <c r="F338" s="9"/>
      <c r="G338" s="9"/>
      <c r="H338"/>
      <c r="I338"/>
      <c r="J338"/>
      <c r="K338"/>
      <c r="L338"/>
      <c r="M338"/>
      <c r="N338"/>
      <c r="O338"/>
      <c r="P338" s="9"/>
      <c r="Q338" s="13"/>
    </row>
    <row r="339" spans="2:17">
      <c r="B339" s="9"/>
      <c r="C339" s="9"/>
      <c r="D339" s="11"/>
      <c r="E339" s="12"/>
      <c r="F339" s="9"/>
      <c r="G339" s="9"/>
      <c r="H339"/>
      <c r="I339"/>
      <c r="J339"/>
      <c r="K339"/>
      <c r="L339"/>
      <c r="M339"/>
      <c r="N339"/>
      <c r="O339"/>
      <c r="P339" s="9"/>
      <c r="Q339" s="13"/>
    </row>
    <row r="340" spans="2:17">
      <c r="B340" s="9"/>
      <c r="C340" s="9"/>
      <c r="D340" s="11"/>
      <c r="E340" s="12"/>
      <c r="F340" s="9"/>
      <c r="G340" s="9"/>
      <c r="H340"/>
      <c r="I340"/>
      <c r="J340"/>
      <c r="K340"/>
      <c r="L340"/>
      <c r="M340"/>
      <c r="N340"/>
      <c r="O340"/>
      <c r="P340" s="9"/>
      <c r="Q340" s="13"/>
    </row>
    <row r="341" spans="2:17">
      <c r="B341" s="9"/>
      <c r="C341" s="9"/>
      <c r="D341" s="11"/>
      <c r="E341" s="12"/>
      <c r="F341" s="9"/>
      <c r="G341" s="9"/>
      <c r="H341"/>
      <c r="I341"/>
      <c r="J341"/>
      <c r="K341"/>
      <c r="L341"/>
      <c r="M341"/>
      <c r="N341"/>
      <c r="O341"/>
      <c r="P341" s="9"/>
      <c r="Q341" s="13"/>
    </row>
    <row r="342" spans="2:17">
      <c r="B342" s="9"/>
      <c r="C342" s="9"/>
      <c r="D342" s="11"/>
      <c r="E342" s="12"/>
      <c r="F342" s="9"/>
      <c r="G342" s="9"/>
      <c r="H342"/>
      <c r="I342"/>
      <c r="J342"/>
      <c r="K342"/>
      <c r="L342"/>
      <c r="M342"/>
      <c r="N342"/>
      <c r="O342"/>
      <c r="P342" s="9"/>
      <c r="Q342" s="13"/>
    </row>
    <row r="343" spans="2:17">
      <c r="B343" s="9"/>
      <c r="C343" s="9"/>
      <c r="D343" s="11"/>
      <c r="E343" s="12"/>
      <c r="F343" s="9"/>
      <c r="G343" s="9"/>
      <c r="H343"/>
      <c r="I343"/>
      <c r="J343"/>
      <c r="K343"/>
      <c r="L343"/>
      <c r="M343"/>
      <c r="N343"/>
      <c r="O343"/>
      <c r="P343" s="9"/>
      <c r="Q343" s="13"/>
    </row>
    <row r="344" spans="2:17">
      <c r="B344" s="9"/>
      <c r="C344" s="9"/>
      <c r="D344" s="11"/>
      <c r="E344" s="12"/>
      <c r="F344" s="9"/>
      <c r="G344" s="9"/>
      <c r="H344"/>
      <c r="I344"/>
      <c r="J344"/>
      <c r="K344"/>
      <c r="L344"/>
      <c r="M344"/>
      <c r="N344"/>
      <c r="O344"/>
      <c r="P344" s="9"/>
      <c r="Q344" s="13"/>
    </row>
    <row r="345" spans="2:17">
      <c r="B345" s="9"/>
      <c r="C345" s="9"/>
      <c r="D345" s="11"/>
      <c r="E345" s="12"/>
      <c r="F345" s="9"/>
      <c r="G345" s="9"/>
      <c r="H345"/>
      <c r="I345"/>
      <c r="J345"/>
      <c r="K345"/>
      <c r="L345"/>
      <c r="M345"/>
      <c r="N345"/>
      <c r="O345"/>
      <c r="P345" s="9"/>
      <c r="Q345" s="13"/>
    </row>
    <row r="346" spans="2:17">
      <c r="B346" s="9"/>
      <c r="C346" s="9"/>
      <c r="D346" s="11"/>
      <c r="E346" s="12"/>
      <c r="F346" s="9"/>
      <c r="G346" s="9"/>
      <c r="H346"/>
      <c r="I346"/>
      <c r="J346"/>
      <c r="K346"/>
      <c r="L346"/>
      <c r="M346"/>
      <c r="N346"/>
      <c r="O346"/>
      <c r="P346" s="9"/>
      <c r="Q346" s="13"/>
    </row>
    <row r="347" spans="2:17">
      <c r="B347" s="9"/>
      <c r="C347" s="9"/>
      <c r="D347" s="11"/>
      <c r="E347" s="12"/>
      <c r="F347" s="9"/>
      <c r="G347" s="9"/>
      <c r="H347"/>
      <c r="I347"/>
      <c r="J347"/>
      <c r="K347"/>
      <c r="L347"/>
      <c r="M347"/>
      <c r="N347"/>
      <c r="O347"/>
      <c r="P347" s="9"/>
      <c r="Q347" s="13"/>
    </row>
    <row r="348" spans="2:17">
      <c r="B348" s="9"/>
      <c r="C348" s="9"/>
      <c r="D348" s="11"/>
      <c r="E348" s="12"/>
      <c r="F348" s="9"/>
      <c r="G348" s="9"/>
      <c r="H348"/>
      <c r="I348"/>
      <c r="J348"/>
      <c r="K348"/>
      <c r="L348"/>
      <c r="M348"/>
      <c r="N348"/>
      <c r="O348"/>
      <c r="P348" s="9"/>
      <c r="Q348" s="13"/>
    </row>
    <row r="349" spans="2:17">
      <c r="B349" s="9"/>
      <c r="C349" s="9"/>
      <c r="D349" s="11"/>
      <c r="E349" s="12"/>
      <c r="F349" s="9"/>
      <c r="G349" s="9"/>
      <c r="H349"/>
      <c r="I349"/>
      <c r="J349"/>
      <c r="K349"/>
      <c r="L349"/>
      <c r="M349"/>
      <c r="N349"/>
      <c r="O349"/>
      <c r="P349" s="9"/>
      <c r="Q349" s="13"/>
    </row>
    <row r="350" spans="2:17">
      <c r="B350" s="9"/>
      <c r="C350" s="9"/>
      <c r="D350" s="11"/>
      <c r="E350" s="12"/>
      <c r="F350" s="9"/>
      <c r="G350" s="9"/>
      <c r="H350"/>
      <c r="I350"/>
      <c r="J350"/>
      <c r="K350"/>
      <c r="L350"/>
      <c r="M350"/>
      <c r="N350"/>
      <c r="O350"/>
      <c r="P350" s="9"/>
      <c r="Q350" s="13"/>
    </row>
    <row r="351" spans="2:17">
      <c r="B351" s="9"/>
      <c r="C351" s="9"/>
      <c r="D351" s="11"/>
      <c r="E351" s="12"/>
      <c r="F351" s="9"/>
      <c r="G351" s="9"/>
      <c r="H351"/>
      <c r="I351"/>
      <c r="J351"/>
      <c r="K351"/>
      <c r="L351"/>
      <c r="M351"/>
      <c r="N351"/>
      <c r="O351"/>
      <c r="P351" s="9"/>
      <c r="Q351" s="13"/>
    </row>
    <row r="352" spans="2:17">
      <c r="B352" s="9"/>
      <c r="C352" s="9"/>
      <c r="D352" s="11"/>
      <c r="E352" s="12"/>
      <c r="F352" s="9"/>
      <c r="G352" s="9"/>
      <c r="H352"/>
      <c r="I352"/>
      <c r="J352"/>
      <c r="K352"/>
      <c r="L352"/>
      <c r="M352"/>
      <c r="N352"/>
      <c r="O352"/>
      <c r="P352" s="9"/>
      <c r="Q352" s="13"/>
    </row>
    <row r="353" spans="2:17">
      <c r="B353" s="9"/>
      <c r="C353" s="9"/>
      <c r="D353" s="11"/>
      <c r="E353" s="12"/>
      <c r="F353" s="9"/>
      <c r="G353" s="9"/>
      <c r="H353"/>
      <c r="I353"/>
      <c r="J353"/>
      <c r="K353"/>
      <c r="L353"/>
      <c r="M353"/>
      <c r="N353"/>
      <c r="O353"/>
      <c r="P353" s="9"/>
      <c r="Q353" s="13"/>
    </row>
    <row r="354" spans="2:17">
      <c r="B354" s="9"/>
      <c r="C354" s="9"/>
      <c r="D354" s="11"/>
      <c r="E354" s="12"/>
      <c r="F354" s="9"/>
      <c r="G354" s="9"/>
      <c r="H354"/>
      <c r="I354"/>
      <c r="J354"/>
      <c r="K354"/>
      <c r="L354"/>
      <c r="M354"/>
      <c r="N354"/>
      <c r="O354"/>
      <c r="P354" s="9"/>
      <c r="Q354" s="13"/>
    </row>
    <row r="355" spans="2:17">
      <c r="B355" s="9"/>
      <c r="C355" s="9"/>
      <c r="D355" s="11"/>
      <c r="E355" s="12"/>
      <c r="F355" s="9"/>
      <c r="G355" s="9"/>
      <c r="H355"/>
      <c r="I355"/>
      <c r="J355"/>
      <c r="K355"/>
      <c r="L355"/>
      <c r="M355"/>
      <c r="N355"/>
      <c r="O355"/>
      <c r="P355" s="9"/>
      <c r="Q355" s="13"/>
    </row>
    <row r="356" spans="2:17">
      <c r="B356" s="9"/>
      <c r="C356" s="9"/>
      <c r="D356" s="11"/>
      <c r="E356" s="12"/>
      <c r="F356" s="9"/>
      <c r="G356" s="9"/>
      <c r="H356"/>
      <c r="I356"/>
      <c r="J356"/>
      <c r="K356"/>
      <c r="L356"/>
      <c r="M356"/>
      <c r="N356"/>
      <c r="O356"/>
      <c r="P356" s="9"/>
      <c r="Q356" s="13"/>
    </row>
    <row r="357" spans="2:17">
      <c r="B357" s="9"/>
      <c r="C357" s="9"/>
      <c r="D357" s="11"/>
      <c r="E357" s="12"/>
      <c r="F357" s="9"/>
      <c r="G357" s="9"/>
      <c r="H357"/>
      <c r="I357"/>
      <c r="J357"/>
      <c r="K357"/>
      <c r="L357"/>
      <c r="M357"/>
      <c r="N357"/>
      <c r="O357"/>
      <c r="P357" s="9"/>
      <c r="Q357" s="13"/>
    </row>
    <row r="358" spans="2:17">
      <c r="B358" s="9"/>
      <c r="C358" s="9"/>
      <c r="D358" s="11"/>
      <c r="E358" s="12"/>
      <c r="F358" s="9"/>
      <c r="G358" s="9"/>
      <c r="H358"/>
      <c r="I358"/>
      <c r="J358"/>
      <c r="K358"/>
      <c r="L358"/>
      <c r="M358"/>
      <c r="N358"/>
      <c r="O358"/>
      <c r="P358" s="9"/>
      <c r="Q358" s="13"/>
    </row>
    <row r="359" spans="2:17">
      <c r="B359" s="9"/>
      <c r="C359" s="9"/>
      <c r="D359" s="11"/>
      <c r="E359" s="12"/>
      <c r="F359" s="9"/>
      <c r="G359" s="9"/>
      <c r="H359"/>
      <c r="I359"/>
      <c r="J359"/>
      <c r="K359"/>
      <c r="L359"/>
      <c r="M359"/>
      <c r="N359"/>
      <c r="O359"/>
      <c r="P359" s="9"/>
      <c r="Q359" s="13"/>
    </row>
    <row r="360" spans="2:17">
      <c r="B360" s="9"/>
      <c r="C360" s="9"/>
      <c r="D360" s="11"/>
      <c r="E360" s="12"/>
      <c r="F360" s="9"/>
      <c r="G360" s="9"/>
      <c r="H360"/>
      <c r="I360"/>
      <c r="J360"/>
      <c r="K360"/>
      <c r="L360"/>
      <c r="M360"/>
      <c r="N360"/>
      <c r="O360"/>
      <c r="P360" s="9"/>
      <c r="Q360" s="13"/>
    </row>
    <row r="361" spans="2:17">
      <c r="B361" s="9"/>
      <c r="C361" s="9"/>
      <c r="D361" s="11"/>
      <c r="E361" s="12"/>
      <c r="F361" s="9"/>
      <c r="G361" s="9"/>
      <c r="H361"/>
      <c r="I361"/>
      <c r="J361"/>
      <c r="K361"/>
      <c r="L361"/>
      <c r="M361"/>
      <c r="N361"/>
      <c r="O361"/>
      <c r="P361" s="9"/>
      <c r="Q361" s="13"/>
    </row>
    <row r="362" spans="2:17">
      <c r="B362" s="9"/>
      <c r="C362" s="9"/>
      <c r="D362" s="11"/>
      <c r="E362" s="12"/>
      <c r="F362" s="9"/>
      <c r="G362" s="9"/>
      <c r="H362"/>
      <c r="I362"/>
      <c r="J362"/>
      <c r="K362"/>
      <c r="L362"/>
      <c r="M362"/>
      <c r="N362"/>
      <c r="O362"/>
      <c r="P362" s="9"/>
      <c r="Q362" s="13"/>
    </row>
    <row r="363" spans="2:17">
      <c r="B363" s="9"/>
      <c r="C363" s="9"/>
      <c r="D363" s="11"/>
      <c r="E363" s="12"/>
      <c r="F363" s="9"/>
      <c r="G363" s="9"/>
      <c r="H363"/>
      <c r="I363"/>
      <c r="J363"/>
      <c r="K363"/>
      <c r="L363"/>
      <c r="M363"/>
      <c r="N363"/>
      <c r="O363"/>
      <c r="P363" s="9"/>
      <c r="Q363" s="13"/>
    </row>
    <row r="364" spans="2:17">
      <c r="B364" s="9"/>
      <c r="C364" s="9"/>
      <c r="D364" s="11"/>
      <c r="E364" s="12"/>
      <c r="F364" s="9"/>
      <c r="G364" s="9"/>
      <c r="H364"/>
      <c r="I364"/>
      <c r="J364"/>
      <c r="K364"/>
      <c r="L364"/>
      <c r="M364"/>
      <c r="N364"/>
      <c r="O364"/>
      <c r="P364" s="9"/>
      <c r="Q364" s="13"/>
    </row>
    <row r="365" spans="2:17">
      <c r="B365" s="9"/>
      <c r="C365" s="9"/>
      <c r="D365" s="11"/>
      <c r="E365" s="12"/>
      <c r="F365" s="9"/>
      <c r="G365" s="9"/>
      <c r="H365"/>
      <c r="I365"/>
      <c r="J365"/>
      <c r="K365"/>
      <c r="L365"/>
      <c r="M365"/>
      <c r="N365"/>
      <c r="O365"/>
      <c r="P365" s="9"/>
      <c r="Q365" s="13"/>
    </row>
    <row r="366" spans="2:17">
      <c r="B366" s="9"/>
      <c r="C366" s="9"/>
      <c r="D366" s="11"/>
      <c r="E366" s="12"/>
      <c r="F366" s="9"/>
      <c r="G366" s="9"/>
      <c r="H366"/>
      <c r="I366"/>
      <c r="J366"/>
      <c r="K366"/>
      <c r="L366"/>
      <c r="M366"/>
      <c r="N366"/>
      <c r="O366"/>
      <c r="P366" s="9"/>
      <c r="Q366" s="13"/>
    </row>
    <row r="367" spans="2:17">
      <c r="B367" s="9"/>
      <c r="C367" s="9"/>
      <c r="D367" s="11"/>
      <c r="E367" s="12"/>
      <c r="F367" s="9"/>
      <c r="G367" s="9"/>
      <c r="H367"/>
      <c r="I367"/>
      <c r="J367"/>
      <c r="K367"/>
      <c r="L367"/>
      <c r="M367"/>
      <c r="N367"/>
      <c r="O367"/>
      <c r="P367" s="9"/>
      <c r="Q367" s="13"/>
    </row>
    <row r="368" spans="2:17">
      <c r="B368" s="9"/>
      <c r="C368" s="9"/>
      <c r="D368" s="11"/>
      <c r="E368" s="12"/>
      <c r="F368" s="9"/>
      <c r="G368" s="9"/>
      <c r="H368"/>
      <c r="I368"/>
      <c r="J368"/>
      <c r="K368"/>
      <c r="L368"/>
      <c r="M368"/>
      <c r="N368"/>
      <c r="O368"/>
      <c r="P368" s="9"/>
      <c r="Q368" s="13"/>
    </row>
    <row r="369" spans="2:17">
      <c r="B369" s="9"/>
      <c r="C369" s="9"/>
      <c r="D369" s="11"/>
      <c r="E369" s="12"/>
      <c r="F369" s="9"/>
      <c r="G369" s="9"/>
      <c r="H369"/>
      <c r="I369"/>
      <c r="J369"/>
      <c r="K369"/>
      <c r="L369"/>
      <c r="M369"/>
      <c r="N369"/>
      <c r="O369"/>
      <c r="P369" s="9"/>
      <c r="Q369" s="13"/>
    </row>
    <row r="370" spans="2:17">
      <c r="B370" s="9"/>
      <c r="C370" s="9"/>
      <c r="D370" s="11"/>
      <c r="E370" s="12"/>
      <c r="F370" s="9"/>
      <c r="G370" s="9"/>
      <c r="H370"/>
      <c r="I370"/>
      <c r="J370"/>
      <c r="K370"/>
      <c r="L370"/>
      <c r="M370"/>
      <c r="N370"/>
      <c r="O370"/>
      <c r="P370" s="9"/>
      <c r="Q370" s="13"/>
    </row>
    <row r="371" spans="2:17">
      <c r="B371" s="9"/>
      <c r="C371" s="9"/>
      <c r="D371" s="11"/>
      <c r="E371" s="12"/>
      <c r="F371" s="9"/>
      <c r="G371" s="9"/>
      <c r="H371"/>
      <c r="I371"/>
      <c r="J371"/>
      <c r="K371"/>
      <c r="L371"/>
      <c r="M371"/>
      <c r="N371"/>
      <c r="O371"/>
      <c r="P371" s="9"/>
      <c r="Q371" s="13"/>
    </row>
    <row r="372" spans="2:17">
      <c r="B372" s="9"/>
      <c r="C372" s="9"/>
      <c r="D372" s="11"/>
      <c r="E372" s="12"/>
      <c r="F372" s="9"/>
      <c r="G372" s="9"/>
      <c r="H372"/>
      <c r="I372"/>
      <c r="J372"/>
      <c r="K372"/>
      <c r="L372"/>
      <c r="M372"/>
      <c r="N372"/>
      <c r="O372"/>
      <c r="P372" s="9"/>
      <c r="Q372" s="13"/>
    </row>
    <row r="373" spans="2:17">
      <c r="B373" s="9"/>
      <c r="C373" s="9"/>
      <c r="D373" s="11"/>
      <c r="E373" s="12"/>
      <c r="F373" s="9"/>
      <c r="G373" s="9"/>
      <c r="H373"/>
      <c r="I373"/>
      <c r="J373"/>
      <c r="K373"/>
      <c r="L373"/>
      <c r="M373"/>
      <c r="N373"/>
      <c r="O373"/>
      <c r="P373" s="9"/>
      <c r="Q373" s="13"/>
    </row>
    <row r="374" spans="2:17">
      <c r="B374" s="9"/>
      <c r="C374" s="9"/>
      <c r="D374" s="11"/>
      <c r="E374" s="12"/>
      <c r="F374" s="9"/>
      <c r="G374" s="9"/>
      <c r="H374"/>
      <c r="I374"/>
      <c r="J374"/>
      <c r="K374"/>
      <c r="L374"/>
      <c r="M374"/>
      <c r="N374"/>
      <c r="O374"/>
      <c r="P374" s="9"/>
      <c r="Q374" s="13"/>
    </row>
    <row r="375" spans="2:17">
      <c r="B375" s="9"/>
      <c r="C375" s="9"/>
      <c r="D375" s="11"/>
      <c r="E375" s="12"/>
      <c r="F375" s="9"/>
      <c r="G375" s="9"/>
      <c r="H375"/>
      <c r="I375"/>
      <c r="J375"/>
      <c r="K375"/>
      <c r="L375"/>
      <c r="M375"/>
      <c r="N375"/>
      <c r="O375"/>
      <c r="P375" s="9"/>
      <c r="Q375" s="13"/>
    </row>
    <row r="376" spans="2:17">
      <c r="B376" s="9"/>
      <c r="C376" s="9"/>
      <c r="D376" s="11"/>
      <c r="E376" s="12"/>
      <c r="F376" s="9"/>
      <c r="G376" s="9"/>
      <c r="H376"/>
      <c r="I376"/>
      <c r="J376"/>
      <c r="K376"/>
      <c r="L376"/>
      <c r="M376"/>
      <c r="N376"/>
      <c r="O376"/>
      <c r="P376" s="9"/>
      <c r="Q376" s="13"/>
    </row>
    <row r="377" spans="2:17">
      <c r="B377" s="9"/>
      <c r="C377" s="9"/>
      <c r="D377" s="11"/>
      <c r="E377" s="12"/>
      <c r="F377" s="9"/>
      <c r="G377" s="9"/>
      <c r="H377"/>
      <c r="I377"/>
      <c r="J377"/>
      <c r="K377"/>
      <c r="L377"/>
      <c r="M377"/>
      <c r="N377"/>
      <c r="O377"/>
      <c r="P377" s="9"/>
      <c r="Q377" s="13"/>
    </row>
    <row r="378" spans="2:17">
      <c r="B378" s="9"/>
      <c r="C378" s="9"/>
      <c r="D378" s="11"/>
      <c r="E378" s="12"/>
      <c r="F378" s="9"/>
      <c r="G378" s="9"/>
      <c r="H378"/>
      <c r="I378"/>
      <c r="J378"/>
      <c r="K378"/>
      <c r="L378"/>
      <c r="M378"/>
      <c r="N378"/>
      <c r="O378"/>
      <c r="P378" s="9"/>
      <c r="Q378" s="13"/>
    </row>
    <row r="379" spans="2:17">
      <c r="B379" s="9"/>
      <c r="C379" s="9"/>
      <c r="D379" s="11"/>
      <c r="E379" s="12"/>
      <c r="F379" s="9"/>
      <c r="G379" s="9"/>
      <c r="H379"/>
      <c r="I379"/>
      <c r="J379"/>
      <c r="K379"/>
      <c r="L379"/>
      <c r="M379"/>
      <c r="N379"/>
      <c r="O379"/>
      <c r="P379" s="9"/>
      <c r="Q379" s="13"/>
    </row>
    <row r="380" spans="2:17">
      <c r="B380" s="9"/>
      <c r="C380" s="9"/>
      <c r="D380" s="11"/>
      <c r="E380" s="12"/>
      <c r="F380" s="9"/>
      <c r="G380" s="9"/>
      <c r="H380"/>
      <c r="I380"/>
      <c r="J380"/>
      <c r="K380"/>
      <c r="L380"/>
      <c r="M380"/>
      <c r="N380"/>
      <c r="O380"/>
      <c r="P380" s="9"/>
      <c r="Q380" s="13"/>
    </row>
    <row r="381" spans="2:17">
      <c r="B381" s="9"/>
      <c r="C381" s="9"/>
      <c r="D381" s="11"/>
      <c r="E381" s="12"/>
      <c r="F381" s="9"/>
      <c r="G381" s="9"/>
      <c r="H381"/>
      <c r="I381"/>
      <c r="J381"/>
      <c r="K381"/>
      <c r="L381"/>
      <c r="M381"/>
      <c r="N381"/>
      <c r="O381"/>
      <c r="P381" s="9"/>
      <c r="Q381" s="13"/>
    </row>
    <row r="382" spans="2:17">
      <c r="B382" s="9"/>
      <c r="C382" s="9"/>
      <c r="D382" s="11"/>
      <c r="E382" s="12"/>
      <c r="F382" s="9"/>
      <c r="G382" s="9"/>
      <c r="H382"/>
      <c r="I382"/>
      <c r="J382"/>
      <c r="K382"/>
      <c r="L382"/>
      <c r="M382"/>
      <c r="N382"/>
      <c r="O382"/>
      <c r="P382" s="9"/>
      <c r="Q382" s="13"/>
    </row>
    <row r="383" spans="2:17">
      <c r="B383" s="9"/>
      <c r="C383" s="9"/>
      <c r="D383" s="11"/>
      <c r="E383" s="12"/>
      <c r="F383" s="9"/>
      <c r="G383" s="9"/>
      <c r="H383"/>
      <c r="I383"/>
      <c r="J383"/>
      <c r="K383"/>
      <c r="L383"/>
      <c r="M383"/>
      <c r="N383"/>
      <c r="O383"/>
      <c r="P383" s="9"/>
      <c r="Q383" s="13"/>
    </row>
    <row r="384" spans="2:17">
      <c r="B384" s="9"/>
      <c r="C384" s="9"/>
      <c r="D384" s="11"/>
      <c r="E384" s="12"/>
      <c r="F384" s="9"/>
      <c r="G384" s="9"/>
      <c r="H384"/>
      <c r="I384"/>
      <c r="J384"/>
      <c r="K384"/>
      <c r="L384"/>
      <c r="M384"/>
      <c r="N384"/>
      <c r="O384"/>
      <c r="P384" s="9"/>
      <c r="Q384" s="13"/>
    </row>
    <row r="385" spans="2:17">
      <c r="B385" s="9"/>
      <c r="C385" s="9"/>
      <c r="D385" s="11"/>
      <c r="E385" s="12"/>
      <c r="F385" s="9"/>
      <c r="G385" s="9"/>
      <c r="H385"/>
      <c r="I385"/>
      <c r="J385"/>
      <c r="K385"/>
      <c r="L385"/>
      <c r="M385"/>
      <c r="N385"/>
      <c r="O385"/>
      <c r="P385" s="9"/>
      <c r="Q385" s="13"/>
    </row>
    <row r="386" spans="2:17">
      <c r="B386" s="9"/>
      <c r="C386" s="9"/>
      <c r="D386" s="11"/>
      <c r="E386" s="12"/>
      <c r="F386" s="9"/>
      <c r="G386" s="9"/>
      <c r="H386"/>
      <c r="I386"/>
      <c r="J386"/>
      <c r="K386"/>
      <c r="L386"/>
      <c r="M386"/>
      <c r="N386"/>
      <c r="O386"/>
      <c r="P386" s="9"/>
      <c r="Q386" s="13"/>
    </row>
    <row r="387" spans="2:17">
      <c r="B387" s="9"/>
      <c r="C387" s="9"/>
      <c r="D387" s="11"/>
      <c r="E387" s="12"/>
      <c r="F387" s="9"/>
      <c r="G387" s="9"/>
      <c r="H387"/>
      <c r="I387"/>
      <c r="J387"/>
      <c r="K387"/>
      <c r="L387"/>
      <c r="M387"/>
      <c r="N387"/>
      <c r="O387"/>
      <c r="P387" s="9"/>
      <c r="Q387" s="13"/>
    </row>
    <row r="388" spans="2:17">
      <c r="B388" s="9"/>
      <c r="C388" s="9"/>
      <c r="D388" s="11"/>
      <c r="E388" s="12"/>
      <c r="F388" s="9"/>
      <c r="G388" s="9"/>
      <c r="H388"/>
      <c r="I388"/>
      <c r="J388"/>
      <c r="K388"/>
      <c r="L388"/>
      <c r="M388"/>
      <c r="N388"/>
      <c r="O388"/>
      <c r="P388" s="9"/>
      <c r="Q388" s="13"/>
    </row>
    <row r="389" spans="2:17">
      <c r="B389" s="9"/>
      <c r="C389" s="9"/>
      <c r="D389" s="11"/>
      <c r="E389" s="12"/>
      <c r="F389" s="9"/>
      <c r="G389" s="9"/>
      <c r="H389"/>
      <c r="I389"/>
      <c r="J389"/>
      <c r="K389"/>
      <c r="L389"/>
      <c r="M389"/>
      <c r="N389"/>
      <c r="O389"/>
      <c r="P389" s="9"/>
      <c r="Q389" s="13"/>
    </row>
    <row r="390" spans="2:17">
      <c r="B390" s="9"/>
      <c r="C390" s="9"/>
      <c r="D390" s="11"/>
      <c r="E390" s="12"/>
      <c r="F390" s="9"/>
      <c r="G390" s="9"/>
      <c r="H390"/>
      <c r="I390"/>
      <c r="J390"/>
      <c r="K390"/>
      <c r="L390"/>
      <c r="M390"/>
      <c r="N390"/>
      <c r="O390"/>
      <c r="P390" s="9"/>
      <c r="Q390" s="13"/>
    </row>
    <row r="391" spans="2:17">
      <c r="B391" s="9"/>
      <c r="C391" s="9"/>
      <c r="D391" s="11"/>
      <c r="E391" s="12"/>
      <c r="F391" s="9"/>
      <c r="G391" s="9"/>
      <c r="H391"/>
      <c r="I391"/>
      <c r="J391"/>
      <c r="K391"/>
      <c r="L391"/>
      <c r="M391"/>
      <c r="N391"/>
      <c r="O391"/>
      <c r="P391" s="9"/>
      <c r="Q391" s="13"/>
    </row>
    <row r="392" spans="2:17">
      <c r="B392" s="9"/>
      <c r="C392" s="9"/>
      <c r="D392" s="11"/>
      <c r="E392" s="12"/>
      <c r="F392" s="9"/>
      <c r="G392" s="9"/>
      <c r="H392"/>
      <c r="I392"/>
      <c r="J392"/>
      <c r="K392"/>
      <c r="L392"/>
      <c r="M392"/>
      <c r="N392"/>
      <c r="O392"/>
      <c r="P392" s="9"/>
      <c r="Q392" s="13"/>
    </row>
    <row r="393" spans="2:17">
      <c r="B393" s="9"/>
      <c r="C393" s="9"/>
      <c r="D393" s="11"/>
      <c r="E393" s="12"/>
      <c r="F393" s="9"/>
      <c r="G393" s="9"/>
      <c r="H393"/>
      <c r="I393"/>
      <c r="J393"/>
      <c r="K393"/>
      <c r="L393"/>
      <c r="M393"/>
      <c r="N393"/>
      <c r="O393"/>
      <c r="P393" s="9"/>
      <c r="Q393" s="13"/>
    </row>
    <row r="394" spans="2:17">
      <c r="B394" s="9"/>
      <c r="C394" s="9"/>
      <c r="D394" s="11"/>
      <c r="E394" s="12"/>
      <c r="F394" s="9"/>
      <c r="G394" s="9"/>
      <c r="H394"/>
      <c r="I394"/>
      <c r="J394"/>
      <c r="K394"/>
      <c r="L394"/>
      <c r="M394"/>
      <c r="N394"/>
      <c r="O394"/>
      <c r="P394" s="9"/>
      <c r="Q394" s="13"/>
    </row>
    <row r="395" spans="2:17">
      <c r="B395" s="9"/>
      <c r="C395" s="9"/>
      <c r="D395" s="11"/>
      <c r="E395" s="12"/>
      <c r="F395" s="9"/>
      <c r="G395" s="9"/>
      <c r="H395"/>
      <c r="I395"/>
      <c r="J395"/>
      <c r="K395"/>
      <c r="L395"/>
      <c r="M395"/>
      <c r="N395"/>
      <c r="O395"/>
      <c r="P395" s="9"/>
      <c r="Q395" s="13"/>
    </row>
    <row r="396" spans="2:17">
      <c r="B396" s="9"/>
      <c r="C396" s="9"/>
      <c r="D396" s="11"/>
      <c r="E396" s="12"/>
      <c r="F396" s="9"/>
      <c r="G396" s="9"/>
      <c r="H396"/>
      <c r="I396"/>
      <c r="J396"/>
      <c r="K396"/>
      <c r="L396"/>
      <c r="M396"/>
      <c r="N396"/>
      <c r="O396"/>
      <c r="P396" s="9"/>
      <c r="Q396" s="13"/>
    </row>
    <row r="397" spans="2:17">
      <c r="B397" s="9"/>
      <c r="C397" s="9"/>
      <c r="D397" s="11"/>
      <c r="E397" s="12"/>
      <c r="F397" s="9"/>
      <c r="G397" s="9"/>
      <c r="H397"/>
      <c r="I397"/>
      <c r="J397"/>
      <c r="K397"/>
      <c r="L397"/>
      <c r="M397"/>
      <c r="N397"/>
      <c r="O397"/>
      <c r="P397" s="9"/>
      <c r="Q397" s="13"/>
    </row>
    <row r="398" spans="2:17">
      <c r="B398" s="9"/>
      <c r="C398" s="9"/>
      <c r="D398" s="11"/>
      <c r="E398" s="12"/>
      <c r="F398" s="9"/>
      <c r="G398" s="9"/>
      <c r="H398"/>
      <c r="I398"/>
      <c r="J398"/>
      <c r="K398"/>
      <c r="L398"/>
      <c r="M398"/>
      <c r="N398"/>
      <c r="O398"/>
      <c r="P398" s="9"/>
      <c r="Q398" s="13"/>
    </row>
    <row r="399" spans="2:17">
      <c r="B399" s="9"/>
      <c r="C399" s="9"/>
      <c r="D399" s="11"/>
      <c r="E399" s="12"/>
      <c r="F399" s="9"/>
      <c r="G399" s="9"/>
      <c r="H399"/>
      <c r="I399"/>
      <c r="J399"/>
      <c r="K399"/>
      <c r="L399"/>
      <c r="M399"/>
      <c r="N399"/>
      <c r="O399"/>
      <c r="P399" s="9"/>
      <c r="Q399" s="13"/>
    </row>
    <row r="400" spans="2:17">
      <c r="B400" s="9"/>
      <c r="C400" s="9"/>
      <c r="D400" s="11"/>
      <c r="E400" s="12"/>
      <c r="F400" s="9"/>
      <c r="G400" s="9"/>
      <c r="H400"/>
      <c r="I400"/>
      <c r="J400"/>
      <c r="K400"/>
      <c r="L400"/>
      <c r="M400"/>
      <c r="N400"/>
      <c r="O400"/>
      <c r="P400" s="9"/>
      <c r="Q400" s="13"/>
    </row>
    <row r="401" spans="2:17">
      <c r="B401" s="9"/>
      <c r="C401" s="9"/>
      <c r="D401" s="11"/>
      <c r="E401" s="12"/>
      <c r="F401" s="9"/>
      <c r="G401" s="9"/>
      <c r="H401"/>
      <c r="I401"/>
      <c r="J401"/>
      <c r="K401"/>
      <c r="L401"/>
      <c r="M401"/>
      <c r="N401"/>
      <c r="O401"/>
      <c r="P401" s="9"/>
      <c r="Q401" s="13"/>
    </row>
    <row r="402" spans="2:17">
      <c r="B402" s="9"/>
      <c r="C402" s="9"/>
      <c r="D402" s="11"/>
      <c r="E402" s="12"/>
      <c r="F402" s="9"/>
      <c r="G402" s="9"/>
      <c r="H402"/>
      <c r="I402"/>
      <c r="J402"/>
      <c r="K402"/>
      <c r="L402"/>
      <c r="M402"/>
      <c r="N402"/>
      <c r="O402"/>
      <c r="P402" s="9"/>
      <c r="Q402" s="13"/>
    </row>
    <row r="403" spans="2:17">
      <c r="B403" s="9"/>
      <c r="C403" s="9"/>
      <c r="D403" s="11"/>
      <c r="E403" s="12"/>
      <c r="F403" s="9"/>
      <c r="G403" s="9"/>
      <c r="H403"/>
      <c r="I403"/>
      <c r="J403"/>
      <c r="K403"/>
      <c r="L403"/>
      <c r="M403"/>
      <c r="N403"/>
      <c r="O403"/>
      <c r="P403" s="9"/>
      <c r="Q403" s="13"/>
    </row>
    <row r="404" spans="2:17">
      <c r="B404" s="9"/>
      <c r="C404" s="9"/>
      <c r="D404" s="11"/>
      <c r="E404" s="12"/>
      <c r="F404" s="9"/>
      <c r="G404" s="9"/>
      <c r="H404"/>
      <c r="I404"/>
      <c r="J404"/>
      <c r="K404"/>
      <c r="L404"/>
      <c r="M404"/>
      <c r="N404"/>
      <c r="O404"/>
      <c r="P404" s="9"/>
      <c r="Q404" s="13"/>
    </row>
    <row r="405" spans="2:17">
      <c r="B405" s="9"/>
      <c r="C405" s="9"/>
      <c r="D405" s="11"/>
      <c r="E405" s="12"/>
      <c r="F405" s="9"/>
      <c r="G405" s="9"/>
      <c r="H405"/>
      <c r="I405"/>
      <c r="J405"/>
      <c r="K405"/>
      <c r="L405"/>
      <c r="M405"/>
      <c r="N405"/>
      <c r="O405"/>
      <c r="P405" s="9"/>
      <c r="Q405" s="13"/>
    </row>
    <row r="406" spans="2:17">
      <c r="B406" s="9"/>
      <c r="C406" s="9"/>
      <c r="D406" s="11"/>
      <c r="E406" s="12"/>
      <c r="F406" s="9"/>
      <c r="G406" s="9"/>
      <c r="H406"/>
      <c r="I406"/>
      <c r="J406"/>
      <c r="K406"/>
      <c r="L406"/>
      <c r="M406"/>
      <c r="N406"/>
      <c r="O406"/>
      <c r="P406" s="9"/>
      <c r="Q406" s="13"/>
    </row>
    <row r="407" spans="2:17">
      <c r="B407" s="9"/>
      <c r="C407" s="9"/>
      <c r="D407" s="11"/>
      <c r="E407" s="12"/>
      <c r="F407" s="9"/>
      <c r="G407" s="9"/>
      <c r="H407"/>
      <c r="I407"/>
      <c r="J407"/>
      <c r="K407"/>
      <c r="L407"/>
      <c r="M407"/>
      <c r="N407"/>
      <c r="O407"/>
      <c r="P407" s="9"/>
      <c r="Q407" s="13"/>
    </row>
    <row r="408" spans="2:17">
      <c r="B408" s="9"/>
      <c r="C408" s="9"/>
      <c r="D408" s="11"/>
      <c r="E408" s="12"/>
      <c r="F408" s="9"/>
      <c r="G408" s="9"/>
      <c r="H408"/>
      <c r="I408"/>
      <c r="J408"/>
      <c r="K408"/>
      <c r="L408"/>
      <c r="M408"/>
      <c r="N408"/>
      <c r="O408"/>
      <c r="P408" s="9"/>
      <c r="Q408" s="13"/>
    </row>
    <row r="409" spans="2:17">
      <c r="B409" s="9"/>
      <c r="C409" s="9"/>
      <c r="D409" s="11"/>
      <c r="E409" s="12"/>
      <c r="F409" s="9"/>
      <c r="G409" s="9"/>
      <c r="H409"/>
      <c r="I409"/>
      <c r="J409"/>
      <c r="K409"/>
      <c r="L409"/>
      <c r="M409"/>
      <c r="N409"/>
      <c r="O409"/>
      <c r="P409" s="9"/>
      <c r="Q409" s="13"/>
    </row>
    <row r="410" spans="2:17">
      <c r="B410" s="9"/>
      <c r="C410" s="9"/>
      <c r="D410" s="11"/>
      <c r="E410" s="12"/>
      <c r="F410" s="9"/>
      <c r="G410" s="9"/>
      <c r="H410"/>
      <c r="I410"/>
      <c r="J410"/>
      <c r="K410"/>
      <c r="L410"/>
      <c r="M410"/>
      <c r="N410"/>
      <c r="O410"/>
      <c r="P410" s="9"/>
      <c r="Q410" s="13"/>
    </row>
    <row r="411" spans="2:17">
      <c r="B411" s="9"/>
      <c r="C411" s="9"/>
      <c r="D411" s="11"/>
      <c r="E411" s="12"/>
      <c r="F411" s="9"/>
      <c r="G411" s="9"/>
      <c r="H411"/>
      <c r="I411"/>
      <c r="J411"/>
      <c r="K411"/>
      <c r="L411"/>
      <c r="M411"/>
      <c r="N411"/>
      <c r="O411"/>
      <c r="P411" s="9"/>
      <c r="Q411" s="13"/>
    </row>
    <row r="412" spans="2:17">
      <c r="B412" s="9"/>
      <c r="C412" s="9"/>
      <c r="D412" s="11"/>
      <c r="E412" s="12"/>
      <c r="F412" s="9"/>
      <c r="G412" s="9"/>
      <c r="H412"/>
      <c r="I412"/>
      <c r="J412"/>
      <c r="K412"/>
      <c r="L412"/>
      <c r="M412"/>
      <c r="N412"/>
      <c r="O412"/>
      <c r="P412" s="9"/>
      <c r="Q412" s="13"/>
    </row>
    <row r="413" spans="2:17">
      <c r="B413" s="9"/>
      <c r="C413" s="9"/>
      <c r="D413" s="11"/>
      <c r="E413" s="12"/>
      <c r="F413" s="9"/>
      <c r="G413" s="9"/>
      <c r="H413"/>
      <c r="I413"/>
      <c r="J413"/>
      <c r="K413"/>
      <c r="L413"/>
      <c r="M413"/>
      <c r="N413"/>
      <c r="O413"/>
      <c r="P413" s="9"/>
      <c r="Q413" s="13"/>
    </row>
    <row r="414" spans="2:17">
      <c r="B414" s="9"/>
      <c r="C414" s="9"/>
      <c r="D414" s="11"/>
      <c r="E414" s="12"/>
      <c r="F414" s="9"/>
      <c r="G414" s="9"/>
      <c r="H414"/>
      <c r="I414"/>
      <c r="J414"/>
      <c r="K414"/>
      <c r="L414"/>
      <c r="M414"/>
      <c r="N414"/>
      <c r="O414"/>
      <c r="P414" s="9"/>
      <c r="Q414" s="13"/>
    </row>
    <row r="415" spans="2:17">
      <c r="B415" s="9"/>
      <c r="C415" s="9"/>
      <c r="D415" s="11"/>
      <c r="E415" s="12"/>
      <c r="F415" s="9"/>
      <c r="G415" s="9"/>
      <c r="H415"/>
      <c r="I415"/>
      <c r="J415"/>
      <c r="K415"/>
      <c r="L415"/>
      <c r="M415"/>
      <c r="N415"/>
      <c r="O415"/>
      <c r="P415" s="9"/>
      <c r="Q415" s="13"/>
    </row>
    <row r="416" spans="2:17">
      <c r="B416" s="9"/>
      <c r="C416" s="9"/>
      <c r="D416" s="11"/>
      <c r="E416" s="12"/>
      <c r="F416" s="9"/>
      <c r="G416" s="9"/>
      <c r="H416"/>
      <c r="I416"/>
      <c r="J416"/>
      <c r="K416"/>
      <c r="L416"/>
      <c r="M416"/>
      <c r="N416"/>
      <c r="O416"/>
      <c r="P416" s="9"/>
      <c r="Q416" s="13"/>
    </row>
    <row r="417" spans="2:17">
      <c r="B417" s="9"/>
      <c r="C417" s="9"/>
      <c r="D417" s="11"/>
      <c r="E417" s="12"/>
      <c r="F417" s="9"/>
      <c r="G417" s="9"/>
      <c r="H417"/>
      <c r="I417"/>
      <c r="J417"/>
      <c r="K417"/>
      <c r="L417"/>
      <c r="M417"/>
      <c r="N417"/>
      <c r="O417"/>
      <c r="P417" s="9"/>
      <c r="Q417" s="13"/>
    </row>
    <row r="418" spans="2:17">
      <c r="B418" s="9"/>
      <c r="C418" s="9"/>
      <c r="D418" s="11"/>
      <c r="E418" s="12"/>
      <c r="F418" s="9"/>
      <c r="G418" s="9"/>
      <c r="H418"/>
      <c r="I418"/>
      <c r="J418"/>
      <c r="K418"/>
      <c r="L418"/>
      <c r="M418"/>
      <c r="N418"/>
      <c r="O418"/>
      <c r="P418" s="9"/>
      <c r="Q418" s="13"/>
    </row>
    <row r="419" spans="2:17">
      <c r="B419" s="9"/>
      <c r="C419" s="9"/>
      <c r="D419" s="11"/>
      <c r="E419" s="12"/>
      <c r="F419" s="9"/>
      <c r="G419" s="9"/>
      <c r="H419"/>
      <c r="I419"/>
      <c r="J419"/>
      <c r="K419"/>
      <c r="L419"/>
      <c r="M419"/>
      <c r="N419"/>
      <c r="O419"/>
      <c r="P419" s="9"/>
      <c r="Q419" s="13"/>
    </row>
    <row r="420" spans="2:17">
      <c r="B420" s="9"/>
      <c r="C420" s="9"/>
      <c r="D420" s="11"/>
      <c r="E420" s="12"/>
      <c r="F420" s="9"/>
      <c r="G420" s="9"/>
      <c r="H420"/>
      <c r="I420"/>
      <c r="J420"/>
      <c r="K420"/>
      <c r="L420"/>
      <c r="M420"/>
      <c r="N420"/>
      <c r="O420"/>
      <c r="P420" s="9"/>
      <c r="Q420" s="13"/>
    </row>
    <row r="421" spans="2:17">
      <c r="B421" s="9"/>
      <c r="C421" s="9"/>
      <c r="D421" s="11"/>
      <c r="E421" s="12"/>
      <c r="F421" s="9"/>
      <c r="G421" s="9"/>
      <c r="H421"/>
      <c r="I421"/>
      <c r="J421"/>
      <c r="K421"/>
      <c r="L421"/>
      <c r="M421"/>
      <c r="N421"/>
      <c r="O421"/>
      <c r="P421" s="9"/>
      <c r="Q421" s="13"/>
    </row>
    <row r="422" spans="2:17">
      <c r="B422" s="9"/>
      <c r="C422" s="9"/>
      <c r="D422" s="11"/>
      <c r="E422" s="12"/>
      <c r="F422" s="9"/>
      <c r="G422" s="9"/>
      <c r="H422"/>
      <c r="I422"/>
      <c r="J422"/>
      <c r="K422"/>
      <c r="L422"/>
      <c r="M422"/>
      <c r="N422"/>
      <c r="O422"/>
      <c r="P422" s="9"/>
      <c r="Q422" s="13"/>
    </row>
    <row r="423" spans="2:17">
      <c r="B423" s="9"/>
      <c r="C423" s="9"/>
      <c r="D423" s="11"/>
      <c r="E423" s="12"/>
      <c r="F423" s="9"/>
      <c r="G423" s="9"/>
      <c r="H423"/>
      <c r="I423"/>
      <c r="J423"/>
      <c r="K423"/>
      <c r="L423"/>
      <c r="M423"/>
      <c r="N423"/>
      <c r="O423"/>
      <c r="P423" s="9"/>
      <c r="Q423" s="13"/>
    </row>
    <row r="424" spans="2:17">
      <c r="B424" s="9"/>
      <c r="C424" s="9"/>
      <c r="D424" s="11"/>
      <c r="E424" s="12"/>
      <c r="F424" s="9"/>
      <c r="G424" s="9"/>
      <c r="H424"/>
      <c r="I424"/>
      <c r="J424"/>
      <c r="K424"/>
      <c r="L424"/>
      <c r="M424"/>
      <c r="N424"/>
      <c r="O424"/>
      <c r="P424" s="9"/>
      <c r="Q424" s="13"/>
    </row>
    <row r="425" spans="2:17">
      <c r="B425" s="9"/>
      <c r="C425" s="9"/>
      <c r="D425" s="11"/>
      <c r="E425" s="12"/>
      <c r="F425" s="9"/>
      <c r="G425" s="9"/>
      <c r="H425"/>
      <c r="I425"/>
      <c r="J425"/>
      <c r="K425"/>
      <c r="L425"/>
      <c r="M425"/>
      <c r="N425"/>
      <c r="O425"/>
      <c r="P425" s="9"/>
      <c r="Q425" s="13"/>
    </row>
    <row r="426" spans="2:17">
      <c r="B426" s="9"/>
      <c r="C426" s="9"/>
      <c r="D426" s="11"/>
      <c r="E426" s="12"/>
      <c r="F426" s="9"/>
      <c r="G426" s="9"/>
      <c r="H426"/>
      <c r="I426"/>
      <c r="J426"/>
      <c r="K426"/>
      <c r="L426"/>
      <c r="M426"/>
      <c r="N426"/>
      <c r="O426"/>
      <c r="P426" s="9"/>
      <c r="Q426" s="13"/>
    </row>
    <row r="427" spans="2:17">
      <c r="B427" s="9"/>
      <c r="C427" s="9"/>
      <c r="D427" s="11"/>
      <c r="E427" s="12"/>
      <c r="F427" s="9"/>
      <c r="G427" s="9"/>
      <c r="H427"/>
      <c r="I427"/>
      <c r="J427"/>
      <c r="K427"/>
      <c r="L427"/>
      <c r="M427"/>
      <c r="N427"/>
      <c r="O427"/>
      <c r="P427" s="9"/>
      <c r="Q427" s="13"/>
    </row>
    <row r="428" spans="2:17">
      <c r="B428" s="9"/>
      <c r="C428" s="9"/>
      <c r="D428" s="11"/>
      <c r="E428" s="12"/>
      <c r="F428" s="9"/>
      <c r="G428" s="9"/>
      <c r="H428"/>
      <c r="I428"/>
      <c r="J428"/>
      <c r="K428"/>
      <c r="L428"/>
      <c r="M428"/>
      <c r="N428"/>
      <c r="O428"/>
      <c r="P428" s="9"/>
      <c r="Q428" s="13"/>
    </row>
    <row r="429" spans="2:17">
      <c r="B429" s="9"/>
      <c r="C429" s="9"/>
      <c r="D429" s="11"/>
      <c r="E429" s="12"/>
      <c r="F429" s="9"/>
      <c r="G429" s="9"/>
      <c r="H429"/>
      <c r="I429"/>
      <c r="J429"/>
      <c r="K429"/>
      <c r="L429"/>
      <c r="M429"/>
      <c r="N429"/>
      <c r="O429"/>
      <c r="P429" s="9"/>
      <c r="Q429" s="13"/>
    </row>
    <row r="430" spans="2:17">
      <c r="B430" s="9"/>
      <c r="C430" s="9"/>
      <c r="D430" s="11"/>
      <c r="E430" s="12"/>
      <c r="F430" s="9"/>
      <c r="G430" s="9"/>
      <c r="H430"/>
      <c r="I430"/>
      <c r="J430"/>
      <c r="K430"/>
      <c r="L430"/>
      <c r="M430"/>
      <c r="N430"/>
      <c r="O430"/>
      <c r="P430" s="9"/>
      <c r="Q430" s="13"/>
    </row>
    <row r="431" spans="2:17">
      <c r="B431" s="9"/>
      <c r="C431" s="9"/>
      <c r="D431" s="11"/>
      <c r="E431" s="12"/>
      <c r="F431" s="9"/>
      <c r="G431" s="9"/>
      <c r="H431"/>
      <c r="I431"/>
      <c r="J431"/>
      <c r="K431"/>
      <c r="L431"/>
      <c r="M431"/>
      <c r="N431"/>
      <c r="O431"/>
      <c r="P431" s="9"/>
      <c r="Q431" s="13"/>
    </row>
    <row r="432" spans="2:17">
      <c r="B432" s="9"/>
      <c r="C432" s="9"/>
      <c r="D432" s="11"/>
      <c r="E432" s="12"/>
      <c r="F432" s="9"/>
      <c r="G432" s="9"/>
      <c r="H432"/>
      <c r="I432"/>
      <c r="J432"/>
      <c r="K432"/>
      <c r="L432"/>
      <c r="M432"/>
      <c r="N432"/>
      <c r="O432"/>
      <c r="P432" s="9"/>
      <c r="Q432" s="13"/>
    </row>
    <row r="433" spans="2:17">
      <c r="B433" s="9"/>
      <c r="C433" s="9"/>
      <c r="D433" s="11"/>
      <c r="E433" s="12"/>
      <c r="F433" s="9"/>
      <c r="G433" s="9"/>
      <c r="H433"/>
      <c r="I433"/>
      <c r="J433"/>
      <c r="K433"/>
      <c r="L433"/>
      <c r="M433"/>
      <c r="N433"/>
      <c r="O433"/>
      <c r="P433" s="9"/>
      <c r="Q433" s="13"/>
    </row>
    <row r="434" spans="2:17">
      <c r="B434" s="9"/>
      <c r="C434" s="9"/>
      <c r="D434" s="11"/>
      <c r="E434" s="12"/>
      <c r="F434" s="9"/>
      <c r="G434" s="9"/>
      <c r="H434"/>
      <c r="I434"/>
      <c r="J434"/>
      <c r="K434"/>
      <c r="L434"/>
      <c r="M434"/>
      <c r="N434"/>
      <c r="O434"/>
      <c r="P434" s="9"/>
      <c r="Q434" s="13"/>
    </row>
    <row r="435" spans="2:17">
      <c r="B435" s="9"/>
      <c r="C435" s="9"/>
      <c r="D435" s="11"/>
      <c r="E435" s="12"/>
      <c r="F435" s="9"/>
      <c r="G435" s="9"/>
      <c r="H435"/>
      <c r="I435"/>
      <c r="J435"/>
      <c r="K435"/>
      <c r="L435"/>
      <c r="M435"/>
      <c r="N435"/>
      <c r="O435"/>
      <c r="P435" s="9"/>
      <c r="Q435" s="13"/>
    </row>
    <row r="436" spans="2:17">
      <c r="B436" s="9"/>
      <c r="C436" s="9"/>
      <c r="D436" s="11"/>
      <c r="E436" s="12"/>
      <c r="F436" s="9"/>
      <c r="G436" s="9"/>
      <c r="H436"/>
      <c r="I436"/>
      <c r="J436"/>
      <c r="K436"/>
      <c r="L436"/>
      <c r="M436"/>
      <c r="N436"/>
      <c r="O436"/>
      <c r="P436" s="9"/>
      <c r="Q436" s="13"/>
    </row>
    <row r="437" spans="2:17">
      <c r="B437" s="9"/>
      <c r="C437" s="9"/>
      <c r="D437" s="11"/>
      <c r="E437" s="12"/>
      <c r="F437" s="9"/>
      <c r="G437" s="9"/>
      <c r="H437"/>
      <c r="I437"/>
      <c r="J437"/>
      <c r="K437"/>
      <c r="L437"/>
      <c r="M437"/>
      <c r="N437"/>
      <c r="O437"/>
      <c r="P437" s="9"/>
      <c r="Q437" s="13"/>
    </row>
    <row r="438" spans="2:17">
      <c r="B438" s="9"/>
      <c r="C438" s="9"/>
      <c r="D438" s="11"/>
      <c r="E438" s="12"/>
      <c r="F438" s="9"/>
      <c r="G438" s="9"/>
      <c r="H438"/>
      <c r="I438"/>
      <c r="J438"/>
      <c r="K438"/>
      <c r="L438"/>
      <c r="M438"/>
      <c r="N438"/>
      <c r="O438"/>
      <c r="P438" s="9"/>
      <c r="Q438" s="13"/>
    </row>
    <row r="439" spans="2:17">
      <c r="B439" s="9"/>
      <c r="C439" s="9"/>
      <c r="D439" s="11"/>
      <c r="E439" s="12"/>
      <c r="F439" s="9"/>
      <c r="G439" s="9"/>
      <c r="H439"/>
      <c r="I439"/>
      <c r="J439"/>
      <c r="K439"/>
      <c r="L439"/>
      <c r="M439"/>
      <c r="N439"/>
      <c r="O439"/>
      <c r="P439" s="9"/>
      <c r="Q439" s="13"/>
    </row>
    <row r="440" spans="2:17">
      <c r="B440" s="9"/>
      <c r="C440" s="9"/>
      <c r="D440" s="11"/>
      <c r="E440" s="12"/>
      <c r="F440" s="9"/>
      <c r="G440" s="9"/>
      <c r="H440"/>
      <c r="I440"/>
      <c r="J440"/>
      <c r="K440"/>
      <c r="L440"/>
      <c r="M440"/>
      <c r="N440"/>
      <c r="O440"/>
      <c r="P440" s="9"/>
      <c r="Q440" s="13"/>
    </row>
    <row r="441" spans="2:17">
      <c r="B441" s="9"/>
      <c r="C441" s="9"/>
      <c r="D441" s="11"/>
      <c r="E441" s="12"/>
      <c r="F441" s="9"/>
      <c r="G441" s="9"/>
      <c r="H441"/>
      <c r="I441"/>
      <c r="J441"/>
      <c r="K441"/>
      <c r="L441"/>
      <c r="M441"/>
      <c r="N441"/>
      <c r="O441"/>
      <c r="P441" s="9"/>
      <c r="Q441" s="13"/>
    </row>
    <row r="442" spans="2:17">
      <c r="B442" s="9"/>
      <c r="C442" s="9"/>
      <c r="D442" s="11"/>
      <c r="E442" s="12"/>
      <c r="F442" s="9"/>
      <c r="G442" s="9"/>
      <c r="H442"/>
      <c r="I442"/>
      <c r="J442"/>
      <c r="K442"/>
      <c r="L442"/>
      <c r="M442"/>
      <c r="N442"/>
      <c r="O442"/>
      <c r="P442" s="9"/>
      <c r="Q442" s="13"/>
    </row>
    <row r="443" spans="2:17">
      <c r="B443" s="9"/>
      <c r="C443" s="9"/>
      <c r="D443" s="11"/>
      <c r="E443" s="12"/>
      <c r="F443" s="9"/>
      <c r="G443" s="9"/>
      <c r="H443"/>
      <c r="I443"/>
      <c r="J443"/>
      <c r="K443"/>
      <c r="L443"/>
      <c r="M443"/>
      <c r="N443"/>
      <c r="O443"/>
      <c r="P443" s="9"/>
      <c r="Q443" s="13"/>
    </row>
    <row r="444" spans="2:17">
      <c r="B444" s="9"/>
      <c r="C444" s="9"/>
      <c r="D444" s="11"/>
      <c r="E444" s="12"/>
      <c r="F444" s="9"/>
      <c r="G444" s="9"/>
      <c r="H444"/>
      <c r="I444"/>
      <c r="J444"/>
      <c r="K444"/>
      <c r="L444"/>
      <c r="M444"/>
      <c r="N444"/>
      <c r="O444"/>
      <c r="P444" s="9"/>
      <c r="Q444" s="13"/>
    </row>
    <row r="445" spans="2:17">
      <c r="B445" s="9"/>
      <c r="C445" s="9"/>
      <c r="D445" s="11"/>
      <c r="E445" s="12"/>
      <c r="F445" s="9"/>
      <c r="G445" s="9"/>
      <c r="H445"/>
      <c r="I445"/>
      <c r="J445"/>
      <c r="K445"/>
      <c r="L445"/>
      <c r="M445"/>
      <c r="N445"/>
      <c r="O445"/>
      <c r="P445" s="9"/>
      <c r="Q445" s="13"/>
    </row>
    <row r="446" spans="2:17">
      <c r="B446" s="9"/>
      <c r="C446" s="9"/>
      <c r="D446" s="11"/>
      <c r="E446" s="12"/>
      <c r="F446" s="9"/>
      <c r="G446" s="9"/>
      <c r="H446"/>
      <c r="I446"/>
      <c r="J446"/>
      <c r="K446"/>
      <c r="L446"/>
      <c r="M446"/>
      <c r="N446"/>
      <c r="O446"/>
      <c r="P446" s="9"/>
      <c r="Q446" s="13"/>
    </row>
    <row r="447" spans="2:17">
      <c r="B447" s="9"/>
      <c r="C447" s="9"/>
      <c r="D447" s="11"/>
      <c r="E447" s="12"/>
      <c r="F447" s="9"/>
      <c r="G447" s="9"/>
      <c r="H447"/>
      <c r="I447"/>
      <c r="J447"/>
      <c r="K447"/>
      <c r="L447"/>
      <c r="M447"/>
      <c r="N447"/>
      <c r="O447"/>
      <c r="P447" s="9"/>
      <c r="Q447" s="13"/>
    </row>
    <row r="448" spans="2:17">
      <c r="B448" s="9"/>
      <c r="C448" s="9"/>
      <c r="D448" s="11"/>
      <c r="E448" s="12"/>
      <c r="F448" s="9"/>
      <c r="G448" s="9"/>
      <c r="H448"/>
      <c r="I448"/>
      <c r="J448"/>
      <c r="K448"/>
      <c r="L448"/>
      <c r="M448"/>
      <c r="N448"/>
      <c r="O448"/>
      <c r="P448" s="9"/>
      <c r="Q448" s="13"/>
    </row>
    <row r="449" spans="2:17">
      <c r="B449" s="9"/>
      <c r="C449" s="9"/>
      <c r="D449" s="11"/>
      <c r="E449" s="12"/>
      <c r="F449" s="9"/>
      <c r="G449" s="9"/>
      <c r="H449"/>
      <c r="I449"/>
      <c r="J449"/>
      <c r="K449"/>
      <c r="L449"/>
      <c r="M449"/>
      <c r="N449"/>
      <c r="O449"/>
      <c r="P449" s="9"/>
      <c r="Q449" s="13"/>
    </row>
    <row r="450" spans="2:17">
      <c r="B450" s="9"/>
      <c r="C450" s="9"/>
      <c r="D450" s="11"/>
      <c r="E450" s="12"/>
      <c r="F450" s="9"/>
      <c r="G450" s="9"/>
      <c r="H450"/>
      <c r="I450"/>
      <c r="J450"/>
      <c r="K450"/>
      <c r="L450"/>
      <c r="M450"/>
      <c r="N450"/>
      <c r="O450"/>
      <c r="P450" s="9"/>
      <c r="Q450" s="13"/>
    </row>
    <row r="451" spans="2:17">
      <c r="B451" s="9"/>
      <c r="C451" s="9"/>
      <c r="D451" s="11"/>
      <c r="E451" s="12"/>
      <c r="F451" s="9"/>
      <c r="G451" s="9"/>
      <c r="H451"/>
      <c r="I451"/>
      <c r="J451"/>
      <c r="K451"/>
      <c r="L451"/>
      <c r="M451"/>
      <c r="N451"/>
      <c r="O451"/>
      <c r="P451" s="9"/>
      <c r="Q451" s="13"/>
    </row>
    <row r="452" spans="2:17">
      <c r="B452" s="9"/>
      <c r="C452" s="9"/>
      <c r="D452" s="11"/>
      <c r="E452" s="12"/>
      <c r="F452" s="9"/>
      <c r="G452" s="9"/>
      <c r="H452"/>
      <c r="I452"/>
      <c r="J452"/>
      <c r="K452"/>
      <c r="L452"/>
      <c r="M452"/>
      <c r="N452"/>
      <c r="O452"/>
      <c r="P452" s="9"/>
      <c r="Q452" s="13"/>
    </row>
    <row r="453" spans="2:17">
      <c r="B453" s="9"/>
      <c r="C453" s="9"/>
      <c r="D453" s="11"/>
      <c r="E453" s="12"/>
      <c r="F453" s="9"/>
      <c r="G453" s="9"/>
      <c r="H453"/>
      <c r="I453"/>
      <c r="J453"/>
      <c r="K453"/>
      <c r="L453"/>
      <c r="M453"/>
      <c r="N453"/>
      <c r="O453"/>
      <c r="P453" s="9"/>
      <c r="Q453" s="13"/>
    </row>
    <row r="454" spans="2:17">
      <c r="B454" s="9"/>
      <c r="C454" s="9"/>
      <c r="D454" s="11"/>
      <c r="E454" s="12"/>
      <c r="F454" s="9"/>
      <c r="G454" s="9"/>
      <c r="H454"/>
      <c r="I454"/>
      <c r="J454"/>
      <c r="K454"/>
      <c r="L454"/>
      <c r="M454"/>
      <c r="N454"/>
      <c r="O454"/>
      <c r="P454" s="9"/>
      <c r="Q454" s="13"/>
    </row>
    <row r="455" spans="2:17">
      <c r="B455" s="9"/>
      <c r="C455" s="9"/>
      <c r="D455" s="11"/>
      <c r="E455" s="12"/>
      <c r="F455" s="9"/>
      <c r="G455" s="9"/>
      <c r="H455"/>
      <c r="I455"/>
      <c r="J455"/>
      <c r="K455"/>
      <c r="L455"/>
      <c r="M455"/>
      <c r="N455"/>
      <c r="O455"/>
      <c r="P455" s="9"/>
      <c r="Q455" s="13"/>
    </row>
    <row r="456" spans="2:17">
      <c r="B456" s="9"/>
      <c r="C456" s="9"/>
      <c r="D456" s="11"/>
      <c r="E456" s="12"/>
      <c r="F456" s="9"/>
      <c r="G456" s="9"/>
      <c r="H456"/>
      <c r="I456"/>
      <c r="J456"/>
      <c r="K456"/>
      <c r="L456"/>
      <c r="M456"/>
      <c r="N456"/>
      <c r="O456"/>
      <c r="P456" s="9"/>
      <c r="Q456" s="13"/>
    </row>
    <row r="457" spans="2:17">
      <c r="B457" s="9"/>
      <c r="C457" s="9"/>
      <c r="D457" s="11"/>
      <c r="E457" s="12"/>
      <c r="F457" s="9"/>
      <c r="G457" s="9"/>
      <c r="H457"/>
      <c r="I457"/>
      <c r="J457"/>
      <c r="K457"/>
      <c r="L457"/>
      <c r="M457"/>
      <c r="N457"/>
      <c r="O457"/>
      <c r="P457" s="9"/>
      <c r="Q457" s="13"/>
    </row>
    <row r="458" spans="2:17">
      <c r="B458" s="9"/>
      <c r="C458" s="9"/>
      <c r="D458" s="11"/>
      <c r="E458" s="12"/>
      <c r="F458" s="9"/>
      <c r="G458" s="9"/>
      <c r="H458"/>
      <c r="I458"/>
      <c r="J458"/>
      <c r="K458"/>
      <c r="L458"/>
      <c r="M458"/>
      <c r="N458"/>
      <c r="O458"/>
      <c r="P458" s="9"/>
      <c r="Q458" s="13"/>
    </row>
    <row r="459" spans="2:17">
      <c r="B459" s="9"/>
      <c r="C459" s="9"/>
      <c r="D459" s="11"/>
      <c r="E459" s="12"/>
      <c r="F459" s="9"/>
      <c r="G459" s="9"/>
      <c r="H459"/>
      <c r="I459"/>
      <c r="J459"/>
      <c r="K459"/>
      <c r="L459"/>
      <c r="M459"/>
      <c r="N459"/>
      <c r="O459"/>
      <c r="P459" s="9"/>
      <c r="Q459" s="13"/>
    </row>
    <row r="460" spans="2:17">
      <c r="B460" s="9"/>
      <c r="C460" s="9"/>
      <c r="D460" s="11"/>
      <c r="E460" s="12"/>
      <c r="F460" s="9"/>
      <c r="G460" s="9"/>
      <c r="H460"/>
      <c r="I460"/>
      <c r="J460"/>
      <c r="K460"/>
      <c r="L460"/>
      <c r="M460"/>
      <c r="N460"/>
      <c r="O460"/>
      <c r="P460" s="9"/>
      <c r="Q460" s="13"/>
    </row>
    <row r="461" spans="2:17">
      <c r="B461" s="9"/>
      <c r="C461" s="9"/>
      <c r="D461" s="11"/>
      <c r="E461" s="12"/>
      <c r="F461" s="9"/>
      <c r="G461" s="9"/>
      <c r="H461"/>
      <c r="I461"/>
      <c r="J461"/>
      <c r="K461"/>
      <c r="L461"/>
      <c r="M461"/>
      <c r="N461"/>
      <c r="O461"/>
      <c r="P461" s="9"/>
      <c r="Q461" s="13"/>
    </row>
    <row r="462" spans="2:17">
      <c r="B462" s="9"/>
      <c r="C462" s="9"/>
      <c r="D462" s="11"/>
      <c r="E462" s="12"/>
      <c r="F462" s="9"/>
      <c r="G462" s="9"/>
      <c r="H462"/>
      <c r="I462"/>
      <c r="J462"/>
      <c r="K462"/>
      <c r="L462"/>
      <c r="M462"/>
      <c r="N462"/>
      <c r="O462"/>
      <c r="P462" s="9"/>
      <c r="Q462" s="13"/>
    </row>
    <row r="463" spans="2:17">
      <c r="B463" s="9"/>
      <c r="C463" s="9"/>
      <c r="D463" s="11"/>
      <c r="E463" s="12"/>
      <c r="F463" s="9"/>
      <c r="G463" s="9"/>
      <c r="H463"/>
      <c r="I463"/>
      <c r="J463"/>
      <c r="K463"/>
      <c r="L463"/>
      <c r="M463"/>
      <c r="N463"/>
      <c r="O463"/>
      <c r="P463" s="9"/>
      <c r="Q463" s="13"/>
    </row>
    <row r="464" spans="2:17">
      <c r="B464" s="9"/>
      <c r="C464" s="9"/>
      <c r="D464" s="11"/>
      <c r="E464" s="12"/>
      <c r="F464" s="9"/>
      <c r="G464" s="9"/>
      <c r="H464"/>
      <c r="I464"/>
      <c r="J464"/>
      <c r="K464"/>
      <c r="L464"/>
      <c r="M464"/>
      <c r="N464"/>
      <c r="O464"/>
      <c r="P464" s="9"/>
      <c r="Q464" s="13"/>
    </row>
    <row r="465" spans="2:17">
      <c r="B465" s="9"/>
      <c r="C465" s="9"/>
      <c r="D465" s="11"/>
      <c r="E465" s="12"/>
      <c r="F465" s="9"/>
      <c r="G465" s="9"/>
      <c r="H465"/>
      <c r="I465"/>
      <c r="J465"/>
      <c r="K465"/>
      <c r="L465"/>
      <c r="M465"/>
      <c r="N465"/>
      <c r="O465"/>
      <c r="P465" s="9"/>
      <c r="Q465" s="13"/>
    </row>
    <row r="466" spans="2:17">
      <c r="B466" s="9"/>
      <c r="C466" s="9"/>
      <c r="D466" s="11"/>
      <c r="E466" s="12"/>
      <c r="F466" s="9"/>
      <c r="G466" s="9"/>
      <c r="H466"/>
      <c r="I466"/>
      <c r="J466"/>
      <c r="K466"/>
      <c r="L466"/>
      <c r="M466"/>
      <c r="N466"/>
      <c r="O466"/>
      <c r="P466" s="9"/>
      <c r="Q466" s="13"/>
    </row>
    <row r="467" spans="2:17">
      <c r="B467" s="9"/>
      <c r="C467" s="9"/>
      <c r="D467" s="11"/>
      <c r="E467" s="12"/>
      <c r="F467" s="9"/>
      <c r="G467" s="9"/>
      <c r="H467"/>
      <c r="I467"/>
      <c r="J467"/>
      <c r="K467"/>
      <c r="L467"/>
      <c r="M467"/>
      <c r="N467"/>
      <c r="O467"/>
      <c r="P467" s="9"/>
      <c r="Q467" s="13"/>
    </row>
    <row r="468" spans="2:17">
      <c r="B468" s="9"/>
      <c r="C468" s="9"/>
      <c r="D468" s="11"/>
      <c r="E468" s="12"/>
      <c r="F468" s="9"/>
      <c r="G468" s="9"/>
      <c r="H468"/>
      <c r="I468"/>
      <c r="J468"/>
      <c r="K468"/>
      <c r="L468"/>
      <c r="M468"/>
      <c r="N468"/>
      <c r="O468"/>
      <c r="P468" s="9"/>
      <c r="Q468" s="13"/>
    </row>
    <row r="469" spans="2:17">
      <c r="B469" s="9"/>
      <c r="C469" s="9"/>
      <c r="D469" s="11"/>
      <c r="E469" s="12"/>
      <c r="F469" s="9"/>
      <c r="G469" s="9"/>
      <c r="H469"/>
      <c r="I469"/>
      <c r="J469"/>
      <c r="K469"/>
      <c r="L469"/>
      <c r="M469"/>
      <c r="N469"/>
      <c r="O469"/>
      <c r="P469" s="9"/>
      <c r="Q469" s="13"/>
    </row>
    <row r="470" spans="2:17">
      <c r="B470" s="9"/>
      <c r="C470" s="9"/>
      <c r="D470" s="11"/>
      <c r="E470" s="12"/>
      <c r="F470" s="9"/>
      <c r="G470" s="9"/>
      <c r="H470"/>
      <c r="I470"/>
      <c r="J470"/>
      <c r="K470"/>
      <c r="L470"/>
      <c r="M470"/>
      <c r="N470"/>
      <c r="O470"/>
      <c r="P470" s="9"/>
      <c r="Q470" s="13"/>
    </row>
    <row r="471" spans="2:17">
      <c r="B471" s="9"/>
      <c r="C471" s="9"/>
      <c r="D471" s="11"/>
      <c r="E471" s="12"/>
      <c r="F471" s="9"/>
      <c r="G471" s="9"/>
      <c r="H471"/>
      <c r="I471"/>
      <c r="J471"/>
      <c r="K471"/>
      <c r="L471"/>
      <c r="M471"/>
      <c r="N471"/>
      <c r="O471"/>
      <c r="P471" s="9"/>
      <c r="Q471" s="13"/>
    </row>
    <row r="472" spans="2:17">
      <c r="B472" s="9"/>
      <c r="C472" s="9"/>
      <c r="D472" s="11"/>
      <c r="E472" s="12"/>
      <c r="F472" s="9"/>
      <c r="G472" s="9"/>
      <c r="H472"/>
      <c r="I472"/>
      <c r="J472"/>
      <c r="K472"/>
      <c r="L472"/>
      <c r="M472"/>
      <c r="N472"/>
      <c r="O472"/>
      <c r="P472" s="9"/>
      <c r="Q472" s="13"/>
    </row>
    <row r="473" spans="2:17">
      <c r="B473" s="9"/>
      <c r="C473" s="9"/>
      <c r="D473" s="11"/>
      <c r="E473" s="12"/>
      <c r="F473" s="9"/>
      <c r="G473" s="9"/>
      <c r="H473"/>
      <c r="I473"/>
      <c r="J473"/>
      <c r="K473"/>
      <c r="L473"/>
      <c r="M473"/>
      <c r="N473"/>
      <c r="O473"/>
      <c r="P473" s="9"/>
      <c r="Q473" s="13"/>
    </row>
    <row r="474" spans="2:17">
      <c r="B474" s="9"/>
      <c r="C474" s="9"/>
      <c r="D474" s="11"/>
      <c r="E474" s="12"/>
      <c r="F474" s="9"/>
      <c r="G474" s="9"/>
      <c r="H474"/>
      <c r="I474"/>
      <c r="J474"/>
      <c r="K474"/>
      <c r="L474"/>
      <c r="M474"/>
      <c r="N474"/>
      <c r="O474"/>
      <c r="P474" s="9"/>
      <c r="Q474" s="13"/>
    </row>
    <row r="475" spans="2:17">
      <c r="B475" s="9"/>
      <c r="C475" s="9"/>
      <c r="D475" s="11"/>
      <c r="E475" s="12"/>
      <c r="F475" s="9"/>
      <c r="G475" s="9"/>
      <c r="H475"/>
      <c r="I475"/>
      <c r="J475"/>
      <c r="K475"/>
      <c r="L475"/>
      <c r="M475"/>
      <c r="N475"/>
      <c r="O475"/>
      <c r="P475" s="9"/>
      <c r="Q475" s="13"/>
    </row>
    <row r="476" spans="2:17">
      <c r="B476" s="9"/>
      <c r="C476" s="9"/>
      <c r="D476" s="11"/>
      <c r="E476" s="12"/>
      <c r="F476" s="9"/>
      <c r="G476" s="9"/>
      <c r="H476"/>
      <c r="I476"/>
      <c r="J476"/>
      <c r="K476"/>
      <c r="L476"/>
      <c r="M476"/>
      <c r="N476"/>
      <c r="O476"/>
      <c r="P476" s="9"/>
      <c r="Q476" s="13"/>
    </row>
    <row r="477" spans="2:17">
      <c r="B477" s="9"/>
      <c r="C477" s="9"/>
      <c r="D477" s="11"/>
      <c r="E477" s="12"/>
      <c r="F477" s="9"/>
      <c r="G477" s="9"/>
      <c r="H477"/>
      <c r="I477"/>
      <c r="J477"/>
      <c r="K477"/>
      <c r="L477"/>
      <c r="M477"/>
      <c r="N477"/>
      <c r="O477"/>
      <c r="P477" s="9"/>
      <c r="Q477" s="13"/>
    </row>
    <row r="478" spans="2:17">
      <c r="B478" s="9"/>
      <c r="C478" s="9"/>
      <c r="D478" s="11"/>
      <c r="E478" s="12"/>
      <c r="F478" s="9"/>
      <c r="G478" s="9"/>
      <c r="H478"/>
      <c r="I478"/>
      <c r="J478"/>
      <c r="K478"/>
      <c r="L478"/>
      <c r="M478"/>
      <c r="N478"/>
      <c r="O478"/>
      <c r="P478" s="9"/>
      <c r="Q478" s="13"/>
    </row>
    <row r="479" spans="2:17">
      <c r="B479" s="9"/>
      <c r="C479" s="9"/>
      <c r="D479" s="11"/>
      <c r="E479" s="12"/>
      <c r="F479" s="9"/>
      <c r="G479" s="9"/>
      <c r="H479"/>
      <c r="I479"/>
      <c r="J479"/>
      <c r="K479"/>
      <c r="L479"/>
      <c r="M479"/>
      <c r="N479"/>
      <c r="O479"/>
      <c r="P479" s="9"/>
      <c r="Q479" s="13"/>
    </row>
    <row r="480" spans="2:17">
      <c r="B480" s="9"/>
      <c r="C480" s="9"/>
      <c r="D480" s="11"/>
      <c r="E480" s="12"/>
      <c r="F480" s="9"/>
      <c r="G480" s="9"/>
      <c r="H480"/>
      <c r="I480"/>
      <c r="J480"/>
      <c r="K480"/>
      <c r="L480"/>
      <c r="M480"/>
      <c r="N480"/>
      <c r="O480"/>
      <c r="P480" s="9"/>
      <c r="Q480" s="13"/>
    </row>
    <row r="481" spans="2:17">
      <c r="B481" s="9"/>
      <c r="C481" s="9"/>
      <c r="D481" s="11"/>
      <c r="E481" s="12"/>
      <c r="F481" s="9"/>
      <c r="G481" s="9"/>
      <c r="H481"/>
      <c r="I481"/>
      <c r="J481"/>
      <c r="K481"/>
      <c r="L481"/>
      <c r="M481"/>
      <c r="N481"/>
      <c r="O481"/>
      <c r="P481" s="9"/>
      <c r="Q481" s="13"/>
    </row>
    <row r="482" spans="2:17">
      <c r="B482" s="9"/>
      <c r="C482" s="9"/>
      <c r="D482" s="11"/>
      <c r="E482" s="12"/>
      <c r="F482" s="9"/>
      <c r="G482" s="9"/>
      <c r="H482"/>
      <c r="I482"/>
      <c r="J482"/>
      <c r="K482"/>
      <c r="L482"/>
      <c r="M482"/>
      <c r="N482"/>
      <c r="O482"/>
      <c r="P482" s="9"/>
      <c r="Q482" s="13"/>
    </row>
    <row r="483" spans="2:17">
      <c r="B483" s="9"/>
      <c r="C483" s="9"/>
      <c r="D483" s="11"/>
      <c r="E483" s="12"/>
      <c r="F483" s="9"/>
      <c r="G483" s="9"/>
      <c r="H483"/>
      <c r="I483"/>
      <c r="J483"/>
      <c r="K483"/>
      <c r="L483"/>
      <c r="M483"/>
      <c r="N483"/>
      <c r="O483"/>
      <c r="P483" s="9"/>
      <c r="Q483" s="13"/>
    </row>
    <row r="484" spans="2:17">
      <c r="B484" s="9"/>
      <c r="C484" s="9"/>
      <c r="D484" s="11"/>
      <c r="E484" s="12"/>
      <c r="F484" s="9"/>
      <c r="G484" s="9"/>
      <c r="H484"/>
      <c r="I484"/>
      <c r="J484"/>
      <c r="K484"/>
      <c r="L484"/>
      <c r="M484"/>
      <c r="N484"/>
      <c r="O484"/>
      <c r="P484" s="9"/>
      <c r="Q484" s="13"/>
    </row>
    <row r="485" spans="2:17">
      <c r="B485" s="9"/>
      <c r="C485" s="9"/>
      <c r="D485" s="11"/>
      <c r="E485" s="12"/>
      <c r="F485" s="9"/>
      <c r="G485" s="9"/>
      <c r="H485"/>
      <c r="I485"/>
      <c r="J485"/>
      <c r="K485"/>
      <c r="L485"/>
      <c r="M485"/>
      <c r="N485"/>
      <c r="O485"/>
      <c r="P485" s="9"/>
      <c r="Q485" s="13"/>
    </row>
    <row r="486" spans="2:17">
      <c r="B486" s="9"/>
      <c r="C486" s="9"/>
      <c r="D486" s="11"/>
      <c r="E486" s="12"/>
      <c r="F486" s="9"/>
      <c r="G486" s="9"/>
      <c r="H486"/>
      <c r="I486"/>
      <c r="J486"/>
      <c r="K486"/>
      <c r="L486"/>
      <c r="M486"/>
      <c r="N486"/>
      <c r="O486"/>
      <c r="P486" s="9"/>
      <c r="Q486" s="13"/>
    </row>
    <row r="487" spans="2:17">
      <c r="B487" s="9"/>
      <c r="C487" s="9"/>
      <c r="D487" s="11"/>
      <c r="E487" s="12"/>
      <c r="F487" s="9"/>
      <c r="G487" s="9"/>
      <c r="H487"/>
      <c r="I487"/>
      <c r="J487"/>
      <c r="K487"/>
      <c r="L487"/>
      <c r="M487"/>
      <c r="N487"/>
      <c r="O487"/>
      <c r="P487" s="9"/>
      <c r="Q487" s="13"/>
    </row>
    <row r="488" spans="2:17">
      <c r="B488" s="9"/>
      <c r="C488" s="9"/>
      <c r="D488" s="11"/>
      <c r="E488" s="12"/>
      <c r="F488" s="9"/>
      <c r="G488" s="9"/>
      <c r="H488"/>
      <c r="I488"/>
      <c r="J488"/>
      <c r="K488"/>
      <c r="L488"/>
      <c r="M488"/>
      <c r="N488"/>
      <c r="O488"/>
      <c r="P488" s="9"/>
      <c r="Q488" s="13"/>
    </row>
    <row r="489" spans="2:17">
      <c r="B489" s="9"/>
      <c r="C489" s="9"/>
      <c r="D489" s="11"/>
      <c r="E489" s="12"/>
      <c r="F489" s="9"/>
      <c r="G489" s="9"/>
      <c r="H489"/>
      <c r="I489"/>
      <c r="J489"/>
      <c r="K489"/>
      <c r="L489"/>
      <c r="M489"/>
      <c r="N489"/>
      <c r="O489"/>
      <c r="P489" s="9"/>
      <c r="Q489" s="13"/>
    </row>
    <row r="490" spans="2:17">
      <c r="B490" s="9"/>
      <c r="C490" s="9"/>
      <c r="D490" s="11"/>
      <c r="E490" s="12"/>
      <c r="F490" s="9"/>
      <c r="G490" s="9"/>
      <c r="H490"/>
      <c r="I490"/>
      <c r="J490"/>
      <c r="K490"/>
      <c r="L490"/>
      <c r="M490"/>
      <c r="N490"/>
      <c r="O490"/>
      <c r="P490" s="9"/>
      <c r="Q490" s="13"/>
    </row>
    <row r="491" spans="2:17">
      <c r="B491" s="9"/>
      <c r="C491" s="9"/>
      <c r="D491" s="11"/>
      <c r="E491" s="12"/>
      <c r="F491" s="9"/>
      <c r="G491" s="9"/>
      <c r="H491"/>
      <c r="I491"/>
      <c r="J491"/>
      <c r="K491"/>
      <c r="L491"/>
      <c r="M491"/>
      <c r="N491"/>
      <c r="O491"/>
      <c r="P491" s="9"/>
      <c r="Q491" s="13"/>
    </row>
    <row r="492" spans="2:17">
      <c r="B492" s="9"/>
      <c r="C492" s="9"/>
      <c r="D492" s="11"/>
      <c r="E492" s="12"/>
      <c r="F492" s="9"/>
      <c r="G492" s="9"/>
      <c r="H492"/>
      <c r="I492"/>
      <c r="J492"/>
      <c r="K492"/>
      <c r="L492"/>
      <c r="M492"/>
      <c r="N492"/>
      <c r="O492"/>
      <c r="P492" s="9"/>
      <c r="Q492" s="13"/>
    </row>
    <row r="493" spans="2:17">
      <c r="B493" s="9"/>
      <c r="C493" s="9"/>
      <c r="D493" s="11"/>
      <c r="E493" s="12"/>
      <c r="F493" s="9"/>
      <c r="G493" s="9"/>
      <c r="H493"/>
      <c r="I493"/>
      <c r="J493"/>
      <c r="K493"/>
      <c r="L493"/>
      <c r="M493"/>
      <c r="N493"/>
      <c r="O493"/>
      <c r="P493" s="9"/>
      <c r="Q493" s="13"/>
    </row>
    <row r="494" spans="2:17">
      <c r="B494" s="9"/>
      <c r="C494" s="9"/>
      <c r="D494" s="11"/>
      <c r="E494" s="12"/>
      <c r="F494" s="9"/>
      <c r="G494" s="9"/>
      <c r="H494"/>
      <c r="I494"/>
      <c r="J494"/>
      <c r="K494"/>
      <c r="L494"/>
      <c r="M494"/>
      <c r="N494"/>
      <c r="O494"/>
      <c r="P494" s="9"/>
      <c r="Q494" s="13"/>
    </row>
    <row r="495" spans="2:17">
      <c r="B495" s="9"/>
      <c r="C495" s="9"/>
      <c r="D495" s="11"/>
      <c r="E495" s="12"/>
      <c r="F495" s="9"/>
      <c r="G495" s="9"/>
      <c r="H495"/>
      <c r="I495"/>
      <c r="J495"/>
      <c r="K495"/>
      <c r="L495"/>
      <c r="M495"/>
      <c r="N495"/>
      <c r="O495"/>
      <c r="P495" s="9"/>
      <c r="Q495" s="13"/>
    </row>
    <row r="496" spans="2:17">
      <c r="B496" s="9"/>
      <c r="C496" s="9"/>
      <c r="D496" s="11"/>
      <c r="E496" s="12"/>
      <c r="F496" s="9"/>
      <c r="G496" s="9"/>
      <c r="H496"/>
      <c r="I496"/>
      <c r="J496"/>
      <c r="K496"/>
      <c r="L496"/>
      <c r="M496"/>
      <c r="N496"/>
      <c r="O496"/>
      <c r="P496" s="9"/>
      <c r="Q496" s="13"/>
    </row>
    <row r="497" spans="2:17">
      <c r="B497" s="9"/>
      <c r="C497" s="9"/>
      <c r="D497" s="11"/>
      <c r="E497" s="12"/>
      <c r="F497" s="9"/>
      <c r="G497" s="9"/>
      <c r="H497"/>
      <c r="I497"/>
      <c r="J497"/>
      <c r="K497"/>
      <c r="L497"/>
      <c r="M497"/>
      <c r="N497"/>
      <c r="O497"/>
      <c r="P497" s="9"/>
      <c r="Q497" s="13"/>
    </row>
    <row r="498" spans="2:17">
      <c r="B498" s="9"/>
      <c r="C498" s="9"/>
      <c r="D498" s="11"/>
      <c r="E498" s="12"/>
      <c r="F498" s="9"/>
      <c r="G498" s="9"/>
      <c r="H498"/>
      <c r="I498"/>
      <c r="J498"/>
      <c r="K498"/>
      <c r="L498"/>
      <c r="M498"/>
      <c r="N498"/>
      <c r="O498"/>
      <c r="P498" s="9"/>
      <c r="Q498" s="13"/>
    </row>
    <row r="499" spans="2:17">
      <c r="B499" s="9"/>
      <c r="C499" s="9"/>
      <c r="D499" s="11"/>
      <c r="E499" s="12"/>
      <c r="F499" s="9"/>
      <c r="G499" s="9"/>
      <c r="H499"/>
      <c r="I499"/>
      <c r="J499"/>
      <c r="K499"/>
      <c r="L499"/>
      <c r="M499"/>
      <c r="N499"/>
      <c r="O499"/>
      <c r="P499" s="9"/>
      <c r="Q499" s="13"/>
    </row>
    <row r="500" spans="2:17">
      <c r="B500" s="9"/>
      <c r="C500" s="9"/>
      <c r="D500" s="11"/>
      <c r="E500" s="12"/>
      <c r="F500" s="9"/>
      <c r="G500" s="9"/>
      <c r="H500"/>
      <c r="I500"/>
      <c r="J500"/>
      <c r="K500"/>
      <c r="L500"/>
      <c r="M500"/>
      <c r="N500"/>
      <c r="O500"/>
      <c r="P500" s="9"/>
      <c r="Q500" s="13"/>
    </row>
    <row r="501" spans="2:17">
      <c r="B501" s="9"/>
      <c r="C501" s="9"/>
      <c r="D501" s="11"/>
      <c r="E501" s="12"/>
      <c r="F501" s="9"/>
      <c r="G501" s="9"/>
      <c r="H501"/>
      <c r="I501"/>
      <c r="J501"/>
      <c r="K501"/>
      <c r="L501"/>
      <c r="M501"/>
      <c r="N501"/>
      <c r="O501"/>
      <c r="P501" s="9"/>
      <c r="Q501" s="13"/>
    </row>
    <row r="502" spans="2:17">
      <c r="B502" s="9"/>
      <c r="C502" s="9"/>
      <c r="D502" s="11"/>
      <c r="E502" s="12"/>
      <c r="F502" s="9"/>
      <c r="G502" s="9"/>
      <c r="H502"/>
      <c r="I502"/>
      <c r="J502"/>
      <c r="K502"/>
      <c r="L502"/>
      <c r="M502"/>
      <c r="N502"/>
      <c r="O502"/>
      <c r="P502" s="9"/>
      <c r="Q502" s="13"/>
    </row>
    <row r="503" spans="2:17">
      <c r="B503" s="9"/>
      <c r="C503" s="9"/>
      <c r="D503" s="11"/>
      <c r="E503" s="12"/>
      <c r="F503" s="9"/>
      <c r="G503" s="9"/>
      <c r="H503"/>
      <c r="I503"/>
      <c r="J503"/>
      <c r="K503"/>
      <c r="L503"/>
      <c r="M503"/>
      <c r="N503"/>
      <c r="O503"/>
      <c r="P503" s="9"/>
      <c r="Q503" s="13"/>
    </row>
    <row r="504" spans="2:17">
      <c r="B504" s="9"/>
      <c r="C504" s="9"/>
      <c r="D504" s="11"/>
      <c r="E504" s="12"/>
      <c r="F504" s="9"/>
      <c r="G504" s="9"/>
      <c r="H504"/>
      <c r="I504"/>
      <c r="J504"/>
      <c r="K504"/>
      <c r="L504"/>
      <c r="M504"/>
      <c r="N504"/>
      <c r="O504"/>
      <c r="P504" s="9"/>
      <c r="Q504" s="13"/>
    </row>
    <row r="505" spans="2:17">
      <c r="B505" s="9"/>
      <c r="C505" s="9"/>
      <c r="D505" s="11"/>
      <c r="E505" s="12"/>
      <c r="F505" s="9"/>
      <c r="G505" s="9"/>
      <c r="H505"/>
      <c r="I505"/>
      <c r="J505"/>
      <c r="K505"/>
      <c r="L505"/>
      <c r="M505"/>
      <c r="N505"/>
      <c r="O505"/>
      <c r="P505" s="9"/>
      <c r="Q505" s="13"/>
    </row>
    <row r="506" spans="2:17">
      <c r="B506" s="9"/>
      <c r="C506" s="9"/>
      <c r="D506" s="11"/>
      <c r="E506" s="12"/>
      <c r="F506" s="9"/>
      <c r="G506" s="9"/>
      <c r="H506"/>
      <c r="I506"/>
      <c r="J506"/>
      <c r="K506"/>
      <c r="L506"/>
      <c r="M506"/>
      <c r="N506"/>
      <c r="O506"/>
      <c r="P506" s="9"/>
      <c r="Q506" s="13"/>
    </row>
    <row r="507" spans="2:17">
      <c r="B507" s="9"/>
      <c r="C507" s="9"/>
      <c r="D507" s="11"/>
      <c r="E507" s="12"/>
      <c r="F507" s="9"/>
      <c r="G507" s="9"/>
      <c r="H507"/>
      <c r="I507"/>
      <c r="J507"/>
      <c r="K507"/>
      <c r="L507"/>
      <c r="M507"/>
      <c r="N507"/>
      <c r="O507"/>
      <c r="P507" s="9"/>
      <c r="Q507" s="13"/>
    </row>
    <row r="508" spans="2:17">
      <c r="B508" s="9"/>
      <c r="C508" s="9"/>
      <c r="D508" s="11"/>
      <c r="E508" s="12"/>
      <c r="F508" s="9"/>
      <c r="G508" s="9"/>
      <c r="H508"/>
      <c r="I508"/>
      <c r="J508"/>
      <c r="K508"/>
      <c r="L508"/>
      <c r="M508"/>
      <c r="N508"/>
      <c r="O508"/>
      <c r="P508" s="9"/>
      <c r="Q508" s="13"/>
    </row>
    <row r="509" spans="2:17">
      <c r="B509" s="9"/>
      <c r="C509" s="9"/>
      <c r="D509" s="11"/>
      <c r="E509" s="12"/>
      <c r="F509" s="9"/>
      <c r="G509" s="9"/>
      <c r="H509"/>
      <c r="I509"/>
      <c r="J509"/>
      <c r="K509"/>
      <c r="L509"/>
      <c r="M509"/>
      <c r="N509"/>
      <c r="O509"/>
      <c r="P509" s="9"/>
      <c r="Q509" s="13"/>
    </row>
    <row r="510" spans="2:17">
      <c r="B510" s="9"/>
      <c r="C510" s="9"/>
      <c r="D510" s="11"/>
      <c r="E510" s="12"/>
      <c r="F510" s="9"/>
      <c r="G510" s="9"/>
      <c r="H510"/>
      <c r="I510"/>
      <c r="J510"/>
      <c r="K510"/>
      <c r="L510"/>
      <c r="M510"/>
      <c r="N510"/>
      <c r="O510"/>
      <c r="P510" s="9"/>
      <c r="Q510" s="13"/>
    </row>
    <row r="511" spans="2:17">
      <c r="B511" s="9"/>
      <c r="C511" s="9"/>
      <c r="D511" s="11"/>
      <c r="E511" s="12"/>
      <c r="F511" s="9"/>
      <c r="G511" s="9"/>
      <c r="H511"/>
      <c r="I511"/>
      <c r="J511"/>
      <c r="K511"/>
      <c r="L511"/>
      <c r="M511"/>
      <c r="N511"/>
      <c r="O511"/>
      <c r="P511" s="9"/>
      <c r="Q511" s="13"/>
    </row>
    <row r="512" spans="2:17">
      <c r="B512" s="9"/>
      <c r="C512" s="9"/>
      <c r="D512" s="11"/>
      <c r="E512" s="12"/>
      <c r="F512" s="9"/>
      <c r="G512" s="9"/>
      <c r="H512"/>
      <c r="I512"/>
      <c r="J512"/>
      <c r="K512"/>
      <c r="L512"/>
      <c r="M512"/>
      <c r="N512"/>
      <c r="O512"/>
      <c r="P512" s="9"/>
      <c r="Q512" s="13"/>
    </row>
    <row r="513" spans="2:17">
      <c r="B513" s="9"/>
      <c r="C513" s="9"/>
      <c r="D513" s="11"/>
      <c r="E513" s="12"/>
      <c r="F513" s="9"/>
      <c r="G513" s="9"/>
      <c r="H513"/>
      <c r="I513"/>
      <c r="J513"/>
      <c r="K513"/>
      <c r="L513"/>
      <c r="M513"/>
      <c r="N513"/>
      <c r="O513"/>
      <c r="P513" s="9"/>
      <c r="Q513" s="13"/>
    </row>
    <row r="514" spans="2:17">
      <c r="B514" s="9"/>
      <c r="C514" s="9"/>
      <c r="D514" s="11"/>
      <c r="E514" s="12"/>
      <c r="F514" s="9"/>
      <c r="G514" s="9"/>
      <c r="H514"/>
      <c r="I514"/>
      <c r="J514"/>
      <c r="K514"/>
      <c r="L514"/>
      <c r="M514"/>
      <c r="N514"/>
      <c r="O514"/>
      <c r="P514" s="9"/>
      <c r="Q514" s="13"/>
    </row>
    <row r="515" spans="2:17">
      <c r="B515" s="9"/>
      <c r="C515" s="9"/>
      <c r="D515" s="11"/>
      <c r="E515" s="12"/>
      <c r="F515" s="9"/>
      <c r="G515" s="9"/>
      <c r="H515"/>
      <c r="I515"/>
      <c r="J515"/>
      <c r="K515"/>
      <c r="L515"/>
      <c r="M515"/>
      <c r="N515"/>
      <c r="O515"/>
      <c r="P515" s="9"/>
      <c r="Q515" s="13"/>
    </row>
    <row r="516" spans="2:17">
      <c r="B516" s="9"/>
      <c r="C516" s="9"/>
      <c r="D516" s="11"/>
      <c r="E516" s="12"/>
      <c r="F516" s="9"/>
      <c r="G516" s="9"/>
      <c r="H516"/>
      <c r="I516"/>
      <c r="J516"/>
      <c r="K516"/>
      <c r="L516"/>
      <c r="M516"/>
      <c r="N516"/>
      <c r="O516"/>
      <c r="P516" s="9"/>
      <c r="Q516" s="13"/>
    </row>
    <row r="517" spans="2:17">
      <c r="B517" s="9"/>
      <c r="C517" s="9"/>
      <c r="D517" s="11"/>
      <c r="E517" s="12"/>
      <c r="F517" s="9"/>
      <c r="G517" s="9"/>
      <c r="H517"/>
      <c r="I517"/>
      <c r="J517"/>
      <c r="K517"/>
      <c r="L517"/>
      <c r="M517"/>
      <c r="N517"/>
      <c r="O517"/>
      <c r="P517" s="9"/>
      <c r="Q517" s="13"/>
    </row>
    <row r="518" spans="2:17">
      <c r="B518" s="9"/>
      <c r="C518" s="9"/>
      <c r="D518" s="11"/>
      <c r="E518" s="12"/>
      <c r="F518" s="9"/>
      <c r="G518" s="9"/>
      <c r="H518"/>
      <c r="I518"/>
      <c r="J518"/>
      <c r="K518"/>
      <c r="L518"/>
      <c r="M518"/>
      <c r="N518"/>
      <c r="O518"/>
      <c r="P518" s="9"/>
      <c r="Q518" s="13"/>
    </row>
    <row r="519" spans="2:17">
      <c r="B519" s="9"/>
      <c r="C519" s="9"/>
      <c r="D519" s="11"/>
      <c r="E519" s="12"/>
      <c r="F519" s="9"/>
      <c r="G519" s="9"/>
      <c r="H519"/>
      <c r="I519"/>
      <c r="J519"/>
      <c r="K519"/>
      <c r="L519"/>
      <c r="M519"/>
      <c r="N519"/>
      <c r="O519"/>
      <c r="P519" s="9"/>
      <c r="Q519" s="13"/>
    </row>
    <row r="520" spans="2:17">
      <c r="B520" s="9"/>
      <c r="C520" s="9"/>
      <c r="D520" s="11"/>
      <c r="E520" s="12"/>
      <c r="F520" s="9"/>
      <c r="G520" s="9"/>
      <c r="H520"/>
      <c r="I520"/>
      <c r="J520"/>
      <c r="K520"/>
      <c r="L520"/>
      <c r="M520"/>
      <c r="N520"/>
      <c r="O520"/>
      <c r="P520" s="9"/>
      <c r="Q520" s="13"/>
    </row>
    <row r="521" spans="2:17">
      <c r="B521" s="9"/>
      <c r="C521" s="9"/>
      <c r="D521" s="11"/>
      <c r="E521" s="12"/>
      <c r="F521" s="9"/>
      <c r="G521" s="9"/>
      <c r="H521"/>
      <c r="I521"/>
      <c r="J521"/>
      <c r="K521"/>
      <c r="L521"/>
      <c r="M521"/>
      <c r="N521"/>
      <c r="O521"/>
      <c r="P521" s="9"/>
      <c r="Q521" s="13"/>
    </row>
    <row r="522" spans="2:17">
      <c r="B522" s="9"/>
      <c r="C522" s="9"/>
      <c r="D522" s="11"/>
      <c r="E522" s="12"/>
      <c r="F522" s="9"/>
      <c r="G522" s="9"/>
      <c r="H522"/>
      <c r="I522"/>
      <c r="J522"/>
      <c r="K522"/>
      <c r="L522"/>
      <c r="M522"/>
      <c r="N522"/>
      <c r="O522"/>
      <c r="P522" s="9"/>
      <c r="Q522" s="13"/>
    </row>
    <row r="523" spans="2:17">
      <c r="B523" s="9"/>
      <c r="C523" s="9"/>
      <c r="D523" s="11"/>
      <c r="E523" s="12"/>
      <c r="F523" s="9"/>
      <c r="G523" s="9"/>
      <c r="H523"/>
      <c r="I523"/>
      <c r="J523"/>
      <c r="K523"/>
      <c r="L523"/>
      <c r="M523"/>
      <c r="N523"/>
      <c r="O523"/>
      <c r="P523" s="9"/>
      <c r="Q523" s="13"/>
    </row>
    <row r="524" spans="2:17">
      <c r="B524" s="9"/>
      <c r="C524" s="9"/>
      <c r="D524" s="11"/>
      <c r="E524" s="12"/>
      <c r="F524" s="9"/>
      <c r="G524" s="9"/>
      <c r="H524"/>
      <c r="I524"/>
      <c r="J524"/>
      <c r="K524"/>
      <c r="L524"/>
      <c r="M524"/>
      <c r="N524"/>
      <c r="O524"/>
      <c r="P524" s="9"/>
      <c r="Q524" s="13"/>
    </row>
    <row r="525" spans="2:17">
      <c r="B525" s="9"/>
      <c r="C525" s="9"/>
      <c r="D525" s="11"/>
      <c r="E525" s="12"/>
      <c r="F525" s="9"/>
      <c r="G525" s="9"/>
      <c r="H525"/>
      <c r="I525"/>
      <c r="J525"/>
      <c r="K525"/>
      <c r="L525"/>
      <c r="M525"/>
      <c r="N525"/>
      <c r="O525"/>
      <c r="P525" s="9"/>
      <c r="Q525" s="13"/>
    </row>
    <row r="526" spans="2:17">
      <c r="B526" s="9"/>
      <c r="C526" s="9"/>
      <c r="D526" s="11"/>
      <c r="E526" s="12"/>
      <c r="F526" s="9"/>
      <c r="G526" s="9"/>
      <c r="H526"/>
      <c r="I526"/>
      <c r="J526"/>
      <c r="K526"/>
      <c r="L526"/>
      <c r="M526"/>
      <c r="N526"/>
      <c r="O526"/>
      <c r="P526" s="9"/>
      <c r="Q526" s="13"/>
    </row>
    <row r="527" spans="2:17">
      <c r="B527" s="9"/>
      <c r="C527" s="9"/>
      <c r="D527" s="11"/>
      <c r="E527" s="12"/>
      <c r="F527" s="9"/>
      <c r="G527" s="9"/>
      <c r="H527"/>
      <c r="I527"/>
      <c r="J527"/>
      <c r="K527"/>
      <c r="L527"/>
      <c r="M527"/>
      <c r="N527"/>
      <c r="O527"/>
      <c r="P527" s="9"/>
      <c r="Q527" s="13"/>
    </row>
    <row r="528" spans="2:17">
      <c r="B528" s="9"/>
      <c r="C528" s="9"/>
      <c r="D528" s="11"/>
      <c r="E528" s="12"/>
      <c r="F528" s="9"/>
      <c r="G528" s="9"/>
      <c r="H528"/>
      <c r="I528"/>
      <c r="J528"/>
      <c r="K528"/>
      <c r="L528"/>
      <c r="M528"/>
      <c r="N528"/>
      <c r="O528"/>
      <c r="P528" s="9"/>
      <c r="Q528" s="13"/>
    </row>
    <row r="529" spans="2:17">
      <c r="B529" s="9"/>
      <c r="C529" s="9"/>
      <c r="D529" s="11"/>
      <c r="E529" s="12"/>
      <c r="F529" s="9"/>
      <c r="G529" s="9"/>
      <c r="H529"/>
      <c r="I529"/>
      <c r="J529"/>
      <c r="K529"/>
      <c r="L529"/>
      <c r="M529"/>
      <c r="N529"/>
      <c r="O529"/>
      <c r="P529" s="9"/>
      <c r="Q529" s="13"/>
    </row>
    <row r="530" spans="2:17">
      <c r="B530" s="9"/>
      <c r="C530" s="9"/>
      <c r="D530" s="11"/>
      <c r="E530" s="12"/>
      <c r="F530" s="9"/>
      <c r="G530" s="9"/>
      <c r="H530"/>
      <c r="I530"/>
      <c r="J530"/>
      <c r="K530"/>
      <c r="L530"/>
      <c r="M530"/>
      <c r="N530"/>
      <c r="O530"/>
      <c r="P530" s="9"/>
      <c r="Q530" s="13"/>
    </row>
    <row r="531" spans="2:17">
      <c r="B531" s="9"/>
      <c r="C531" s="9"/>
      <c r="D531" s="11"/>
      <c r="E531" s="12"/>
      <c r="F531" s="9"/>
      <c r="G531" s="9"/>
      <c r="H531"/>
      <c r="I531"/>
      <c r="J531"/>
      <c r="K531"/>
      <c r="L531"/>
      <c r="M531"/>
      <c r="N531"/>
      <c r="O531"/>
      <c r="P531" s="9"/>
      <c r="Q531" s="13"/>
    </row>
    <row r="532" spans="2:17">
      <c r="B532" s="9"/>
      <c r="C532" s="9"/>
      <c r="D532" s="11"/>
      <c r="E532" s="12"/>
      <c r="F532" s="9"/>
      <c r="G532" s="9"/>
      <c r="H532"/>
      <c r="I532"/>
      <c r="J532"/>
      <c r="K532"/>
      <c r="L532"/>
      <c r="M532"/>
      <c r="N532"/>
      <c r="O532"/>
      <c r="P532" s="9"/>
      <c r="Q532" s="13"/>
    </row>
    <row r="533" spans="2:17">
      <c r="B533" s="9"/>
      <c r="C533" s="9"/>
      <c r="D533" s="11"/>
      <c r="E533" s="12"/>
      <c r="F533" s="9"/>
      <c r="G533" s="9"/>
      <c r="H533"/>
      <c r="I533"/>
      <c r="J533"/>
      <c r="K533"/>
      <c r="L533"/>
      <c r="M533"/>
      <c r="N533"/>
      <c r="O533"/>
      <c r="P533" s="9"/>
      <c r="Q533" s="13"/>
    </row>
    <row r="534" spans="2:17">
      <c r="B534" s="9"/>
      <c r="C534" s="9"/>
      <c r="D534" s="11"/>
      <c r="E534" s="12"/>
      <c r="F534" s="9"/>
      <c r="G534" s="9"/>
      <c r="H534"/>
      <c r="I534"/>
      <c r="J534"/>
      <c r="K534"/>
      <c r="L534"/>
      <c r="M534"/>
      <c r="N534"/>
      <c r="O534"/>
      <c r="P534" s="9"/>
      <c r="Q534" s="13"/>
    </row>
    <row r="535" spans="2:17">
      <c r="B535" s="9"/>
      <c r="C535" s="9"/>
      <c r="D535" s="11"/>
      <c r="E535" s="12"/>
      <c r="F535" s="9"/>
      <c r="G535" s="9"/>
      <c r="H535"/>
      <c r="I535"/>
      <c r="J535"/>
      <c r="K535"/>
      <c r="L535"/>
      <c r="M535"/>
      <c r="N535"/>
      <c r="O535"/>
      <c r="P535" s="9"/>
      <c r="Q535" s="13"/>
    </row>
    <row r="536" spans="2:17">
      <c r="B536" s="9"/>
      <c r="C536" s="9"/>
      <c r="D536" s="11"/>
      <c r="E536" s="12"/>
      <c r="F536" s="9"/>
      <c r="G536" s="9"/>
      <c r="H536"/>
      <c r="I536"/>
      <c r="J536"/>
      <c r="K536"/>
      <c r="L536"/>
      <c r="M536"/>
      <c r="N536"/>
      <c r="O536"/>
      <c r="P536" s="9"/>
      <c r="Q536" s="13"/>
    </row>
    <row r="537" spans="2:17">
      <c r="B537" s="9"/>
      <c r="C537" s="9"/>
      <c r="D537" s="11"/>
      <c r="E537" s="12"/>
      <c r="F537" s="9"/>
      <c r="G537" s="9"/>
      <c r="H537"/>
      <c r="I537"/>
      <c r="J537"/>
      <c r="K537"/>
      <c r="L537"/>
      <c r="M537"/>
      <c r="N537"/>
      <c r="O537"/>
      <c r="P537" s="9"/>
      <c r="Q537" s="13"/>
    </row>
    <row r="538" spans="2:17">
      <c r="B538" s="9"/>
      <c r="C538" s="9"/>
      <c r="D538" s="11"/>
      <c r="E538" s="12"/>
      <c r="F538" s="9"/>
      <c r="G538" s="9"/>
      <c r="H538"/>
      <c r="I538"/>
      <c r="J538"/>
      <c r="K538"/>
      <c r="L538"/>
      <c r="M538"/>
      <c r="N538"/>
      <c r="O538"/>
      <c r="P538" s="9"/>
      <c r="Q538" s="13"/>
    </row>
    <row r="539" spans="2:17">
      <c r="B539" s="9"/>
      <c r="C539" s="9"/>
      <c r="D539" s="11"/>
      <c r="E539" s="12"/>
      <c r="F539" s="9"/>
      <c r="G539" s="9"/>
      <c r="H539"/>
      <c r="I539"/>
      <c r="J539"/>
      <c r="K539"/>
      <c r="L539"/>
      <c r="M539"/>
      <c r="N539"/>
      <c r="O539"/>
      <c r="P539" s="9"/>
      <c r="Q539" s="13"/>
    </row>
    <row r="540" spans="2:17">
      <c r="B540" s="9"/>
      <c r="C540" s="9"/>
      <c r="D540" s="11"/>
      <c r="E540" s="12"/>
      <c r="F540" s="9"/>
      <c r="G540" s="9"/>
      <c r="H540"/>
      <c r="I540"/>
      <c r="J540"/>
      <c r="K540"/>
      <c r="L540"/>
      <c r="M540"/>
      <c r="N540"/>
      <c r="O540"/>
      <c r="P540" s="9"/>
      <c r="Q540" s="13"/>
    </row>
    <row r="541" spans="2:17">
      <c r="B541" s="9"/>
      <c r="C541" s="9"/>
      <c r="D541" s="11"/>
      <c r="E541" s="12"/>
      <c r="F541" s="9"/>
      <c r="G541" s="9"/>
      <c r="H541"/>
      <c r="I541"/>
      <c r="J541"/>
      <c r="K541"/>
      <c r="L541"/>
      <c r="M541"/>
      <c r="N541"/>
      <c r="O541"/>
      <c r="P541" s="9"/>
      <c r="Q541" s="13"/>
    </row>
    <row r="542" spans="2:17">
      <c r="B542" s="9"/>
      <c r="C542" s="9"/>
      <c r="D542" s="11"/>
      <c r="E542" s="12"/>
      <c r="F542" s="9"/>
      <c r="G542" s="9"/>
      <c r="H542"/>
      <c r="I542"/>
      <c r="J542"/>
      <c r="K542"/>
      <c r="L542"/>
      <c r="M542"/>
      <c r="N542"/>
      <c r="O542"/>
      <c r="P542" s="9"/>
      <c r="Q542" s="13"/>
    </row>
    <row r="543" spans="2:17">
      <c r="B543" s="9"/>
      <c r="C543" s="9"/>
      <c r="D543" s="11"/>
      <c r="E543" s="12"/>
      <c r="F543" s="9"/>
      <c r="G543" s="9"/>
      <c r="H543"/>
      <c r="I543"/>
      <c r="J543"/>
      <c r="K543"/>
      <c r="L543"/>
      <c r="M543"/>
      <c r="N543"/>
      <c r="O543"/>
      <c r="P543" s="9"/>
      <c r="Q543" s="13"/>
    </row>
    <row r="544" spans="2:17">
      <c r="B544" s="9"/>
      <c r="C544" s="9"/>
      <c r="D544" s="11"/>
      <c r="E544" s="12"/>
      <c r="F544" s="9"/>
      <c r="G544" s="9"/>
      <c r="H544"/>
      <c r="I544"/>
      <c r="J544"/>
      <c r="K544"/>
      <c r="L544"/>
      <c r="M544"/>
      <c r="N544"/>
      <c r="O544"/>
      <c r="P544" s="9"/>
      <c r="Q544" s="13"/>
    </row>
    <row r="545" spans="2:17">
      <c r="B545" s="9"/>
      <c r="C545" s="9"/>
      <c r="D545" s="11"/>
      <c r="E545" s="12"/>
      <c r="F545" s="9"/>
      <c r="G545" s="9"/>
      <c r="H545"/>
      <c r="I545"/>
      <c r="J545"/>
      <c r="K545"/>
      <c r="L545"/>
      <c r="M545"/>
      <c r="N545"/>
      <c r="O545"/>
      <c r="P545" s="9"/>
      <c r="Q545" s="13"/>
    </row>
    <row r="546" spans="2:17">
      <c r="B546" s="9"/>
      <c r="C546" s="9"/>
      <c r="D546" s="11"/>
      <c r="E546" s="12"/>
      <c r="F546" s="9"/>
      <c r="G546" s="9"/>
      <c r="H546"/>
      <c r="I546"/>
      <c r="J546"/>
      <c r="K546"/>
      <c r="L546"/>
      <c r="M546"/>
      <c r="N546"/>
      <c r="O546"/>
      <c r="P546" s="9"/>
      <c r="Q546" s="13"/>
    </row>
    <row r="547" spans="2:17">
      <c r="B547" s="9"/>
      <c r="C547" s="9"/>
      <c r="D547" s="11"/>
      <c r="E547" s="12"/>
      <c r="F547" s="9"/>
      <c r="G547" s="9"/>
      <c r="H547"/>
      <c r="I547"/>
      <c r="J547"/>
      <c r="K547"/>
      <c r="L547"/>
      <c r="M547"/>
      <c r="N547"/>
      <c r="O547"/>
      <c r="P547" s="9"/>
      <c r="Q547" s="13"/>
    </row>
    <row r="548" spans="2:17">
      <c r="B548" s="9"/>
      <c r="C548" s="9"/>
      <c r="D548" s="11"/>
      <c r="E548" s="12"/>
      <c r="F548" s="9"/>
      <c r="G548" s="9"/>
      <c r="H548"/>
      <c r="I548"/>
      <c r="J548"/>
      <c r="K548"/>
      <c r="L548"/>
      <c r="M548"/>
      <c r="N548"/>
      <c r="O548"/>
      <c r="P548" s="9"/>
      <c r="Q548" s="13"/>
    </row>
    <row r="549" spans="2:17">
      <c r="B549" s="9"/>
      <c r="C549" s="9"/>
      <c r="D549" s="11"/>
      <c r="E549" s="12"/>
      <c r="F549" s="9"/>
      <c r="G549" s="9"/>
      <c r="H549"/>
      <c r="I549"/>
      <c r="J549"/>
      <c r="K549"/>
      <c r="L549"/>
      <c r="M549"/>
      <c r="N549"/>
      <c r="O549"/>
      <c r="P549" s="9"/>
      <c r="Q549" s="13"/>
    </row>
    <row r="550" spans="2:17">
      <c r="B550" s="9"/>
      <c r="C550" s="9"/>
      <c r="D550" s="11"/>
      <c r="E550" s="12"/>
      <c r="F550" s="9"/>
      <c r="G550" s="9"/>
      <c r="H550"/>
      <c r="I550"/>
      <c r="J550"/>
      <c r="K550"/>
      <c r="L550"/>
      <c r="M550"/>
      <c r="N550"/>
      <c r="O550"/>
      <c r="P550" s="9"/>
      <c r="Q550" s="13"/>
    </row>
    <row r="551" spans="2:17">
      <c r="B551" s="9"/>
      <c r="C551" s="9"/>
      <c r="D551" s="11"/>
      <c r="E551" s="12"/>
      <c r="F551" s="9"/>
      <c r="G551" s="9"/>
      <c r="H551"/>
      <c r="I551"/>
      <c r="J551"/>
      <c r="K551"/>
      <c r="L551"/>
      <c r="M551"/>
      <c r="N551"/>
      <c r="O551"/>
      <c r="P551" s="9"/>
      <c r="Q551" s="13"/>
    </row>
    <row r="552" spans="2:17">
      <c r="B552" s="9"/>
      <c r="C552" s="9"/>
      <c r="D552" s="11"/>
      <c r="E552" s="12"/>
      <c r="F552" s="9"/>
      <c r="G552" s="9"/>
      <c r="H552"/>
      <c r="I552"/>
      <c r="J552"/>
      <c r="K552"/>
      <c r="L552"/>
      <c r="M552"/>
      <c r="N552"/>
      <c r="O552"/>
      <c r="P552" s="9"/>
      <c r="Q552" s="13"/>
    </row>
    <row r="553" spans="2:17">
      <c r="B553" s="9"/>
      <c r="C553" s="9"/>
      <c r="D553" s="11"/>
      <c r="E553" s="12"/>
      <c r="F553" s="9"/>
      <c r="G553" s="9"/>
      <c r="H553"/>
      <c r="I553"/>
      <c r="J553"/>
      <c r="K553"/>
      <c r="L553"/>
      <c r="M553"/>
      <c r="N553"/>
      <c r="O553"/>
      <c r="P553" s="9"/>
      <c r="Q553" s="13"/>
    </row>
    <row r="554" spans="2:17">
      <c r="B554" s="9"/>
      <c r="C554" s="9"/>
      <c r="D554" s="11"/>
      <c r="E554" s="12"/>
      <c r="F554" s="9"/>
      <c r="G554" s="9"/>
      <c r="H554"/>
      <c r="I554"/>
      <c r="J554"/>
      <c r="K554"/>
      <c r="L554"/>
      <c r="M554"/>
      <c r="N554"/>
      <c r="O554"/>
      <c r="P554" s="9"/>
      <c r="Q554" s="13"/>
    </row>
    <row r="555" spans="2:17">
      <c r="B555" s="9"/>
      <c r="C555" s="9"/>
      <c r="D555" s="11"/>
      <c r="E555" s="12"/>
      <c r="F555" s="9"/>
      <c r="G555" s="9"/>
      <c r="H555"/>
      <c r="I555"/>
      <c r="J555"/>
      <c r="K555"/>
      <c r="L555"/>
      <c r="M555"/>
      <c r="N555"/>
      <c r="O555"/>
      <c r="P555" s="9"/>
      <c r="Q555" s="13"/>
    </row>
    <row r="556" spans="2:17">
      <c r="B556" s="9"/>
      <c r="C556" s="9"/>
      <c r="D556" s="11"/>
      <c r="E556" s="12"/>
      <c r="F556" s="9"/>
      <c r="G556" s="9"/>
      <c r="H556"/>
      <c r="I556"/>
      <c r="J556"/>
      <c r="K556"/>
      <c r="L556"/>
      <c r="M556"/>
      <c r="N556"/>
      <c r="O556"/>
      <c r="P556" s="9"/>
      <c r="Q556" s="13"/>
    </row>
    <row r="557" spans="2:17">
      <c r="B557" s="9"/>
      <c r="C557" s="9"/>
      <c r="D557" s="11"/>
      <c r="E557" s="12"/>
      <c r="F557" s="9"/>
      <c r="G557" s="9"/>
      <c r="H557"/>
      <c r="I557"/>
      <c r="J557"/>
      <c r="K557"/>
      <c r="L557"/>
      <c r="M557"/>
      <c r="N557"/>
      <c r="O557"/>
      <c r="P557" s="9"/>
      <c r="Q557" s="13"/>
    </row>
    <row r="558" spans="2:17">
      <c r="B558" s="9"/>
      <c r="C558" s="9"/>
      <c r="D558" s="11"/>
      <c r="E558" s="12"/>
      <c r="F558" s="9"/>
      <c r="G558" s="9"/>
      <c r="H558"/>
      <c r="I558"/>
      <c r="J558"/>
      <c r="K558"/>
      <c r="L558"/>
      <c r="M558"/>
      <c r="N558"/>
      <c r="O558"/>
      <c r="P558" s="9"/>
      <c r="Q558" s="13"/>
    </row>
    <row r="559" spans="2:17">
      <c r="B559" s="9"/>
      <c r="C559" s="9"/>
      <c r="D559" s="11"/>
      <c r="E559" s="12"/>
      <c r="F559" s="9"/>
      <c r="G559" s="9"/>
      <c r="H559"/>
      <c r="I559"/>
      <c r="J559"/>
      <c r="K559"/>
      <c r="L559"/>
      <c r="M559"/>
      <c r="N559"/>
      <c r="O559"/>
      <c r="P559" s="9"/>
      <c r="Q559" s="13"/>
    </row>
    <row r="560" spans="2:17">
      <c r="B560" s="9"/>
      <c r="C560" s="9"/>
      <c r="D560" s="11"/>
      <c r="E560" s="12"/>
      <c r="F560" s="9"/>
      <c r="G560" s="9"/>
      <c r="H560"/>
      <c r="I560"/>
      <c r="J560"/>
      <c r="K560"/>
      <c r="L560"/>
      <c r="M560"/>
      <c r="N560"/>
      <c r="O560"/>
      <c r="P560" s="9"/>
      <c r="Q560" s="13"/>
    </row>
    <row r="561" spans="2:17">
      <c r="B561" s="9"/>
      <c r="C561" s="9"/>
      <c r="D561" s="11"/>
      <c r="E561" s="12"/>
      <c r="F561" s="9"/>
      <c r="G561" s="9"/>
      <c r="H561"/>
      <c r="I561"/>
      <c r="J561"/>
      <c r="K561"/>
      <c r="L561"/>
      <c r="M561"/>
      <c r="N561"/>
      <c r="O561"/>
      <c r="P561" s="9"/>
      <c r="Q561" s="13"/>
    </row>
    <row r="562" spans="2:17">
      <c r="B562" s="9"/>
      <c r="C562" s="9"/>
      <c r="D562" s="11"/>
      <c r="E562" s="12"/>
      <c r="F562" s="9"/>
      <c r="G562" s="9"/>
      <c r="H562"/>
      <c r="I562"/>
      <c r="J562"/>
      <c r="K562"/>
      <c r="L562"/>
      <c r="M562"/>
      <c r="N562"/>
      <c r="O562"/>
      <c r="P562" s="9"/>
      <c r="Q562" s="13"/>
    </row>
    <row r="563" spans="2:17">
      <c r="B563" s="9"/>
      <c r="C563" s="9"/>
      <c r="D563" s="11"/>
      <c r="E563" s="12"/>
      <c r="F563" s="9"/>
      <c r="G563" s="9"/>
      <c r="H563"/>
      <c r="I563"/>
      <c r="J563"/>
      <c r="K563"/>
      <c r="L563"/>
      <c r="M563"/>
      <c r="N563"/>
      <c r="O563"/>
      <c r="P563" s="9"/>
      <c r="Q563" s="13"/>
    </row>
    <row r="564" spans="2:17">
      <c r="B564" s="9"/>
      <c r="C564" s="9"/>
      <c r="D564" s="11"/>
      <c r="E564" s="12"/>
      <c r="F564" s="9"/>
      <c r="G564" s="9"/>
      <c r="H564"/>
      <c r="I564"/>
      <c r="J564"/>
      <c r="K564"/>
      <c r="L564"/>
      <c r="M564"/>
      <c r="N564"/>
      <c r="O564"/>
      <c r="P564" s="9"/>
      <c r="Q564" s="13"/>
    </row>
    <row r="565" spans="2:17">
      <c r="B565" s="9"/>
      <c r="C565" s="9"/>
      <c r="D565" s="11"/>
      <c r="E565" s="12"/>
      <c r="F565" s="9"/>
      <c r="G565" s="9"/>
      <c r="H565"/>
      <c r="I565"/>
      <c r="J565"/>
      <c r="K565"/>
      <c r="L565"/>
      <c r="M565"/>
      <c r="N565"/>
      <c r="O565"/>
      <c r="P565" s="9"/>
      <c r="Q565" s="13"/>
    </row>
    <row r="566" spans="2:17">
      <c r="B566" s="9"/>
      <c r="C566" s="9"/>
      <c r="D566" s="11"/>
      <c r="E566" s="12"/>
      <c r="F566" s="9"/>
      <c r="G566" s="9"/>
      <c r="H566"/>
      <c r="I566"/>
      <c r="J566"/>
      <c r="K566"/>
      <c r="L566"/>
      <c r="M566"/>
      <c r="N566"/>
      <c r="O566"/>
      <c r="P566" s="9"/>
      <c r="Q566" s="13"/>
    </row>
    <row r="567" spans="2:17">
      <c r="B567" s="9"/>
      <c r="C567" s="9"/>
      <c r="D567" s="11"/>
      <c r="E567" s="12"/>
      <c r="F567" s="9"/>
      <c r="G567" s="9"/>
      <c r="H567"/>
      <c r="I567"/>
      <c r="J567"/>
      <c r="K567"/>
      <c r="L567"/>
      <c r="M567"/>
      <c r="N567"/>
      <c r="O567"/>
      <c r="P567" s="9"/>
      <c r="Q567" s="13"/>
    </row>
    <row r="568" spans="2:17">
      <c r="B568" s="9"/>
      <c r="C568" s="9"/>
      <c r="D568" s="11"/>
      <c r="E568" s="12"/>
      <c r="F568" s="9"/>
      <c r="G568" s="9"/>
      <c r="H568"/>
      <c r="I568"/>
      <c r="J568"/>
      <c r="K568"/>
      <c r="L568"/>
      <c r="M568"/>
      <c r="N568"/>
      <c r="O568"/>
      <c r="P568" s="9"/>
      <c r="Q568" s="13"/>
    </row>
    <row r="569" spans="2:17">
      <c r="B569" s="9"/>
      <c r="C569" s="9"/>
      <c r="D569" s="11"/>
      <c r="E569" s="12"/>
      <c r="F569" s="9"/>
      <c r="G569" s="9"/>
      <c r="H569"/>
      <c r="I569"/>
      <c r="J569"/>
      <c r="K569"/>
      <c r="L569"/>
      <c r="M569"/>
      <c r="N569"/>
      <c r="O569"/>
      <c r="P569" s="9"/>
      <c r="Q569" s="13"/>
    </row>
    <row r="570" spans="2:17">
      <c r="B570" s="9"/>
      <c r="C570" s="9"/>
      <c r="D570" s="11"/>
      <c r="E570" s="12"/>
      <c r="F570" s="9"/>
      <c r="G570" s="9"/>
      <c r="H570"/>
      <c r="I570"/>
      <c r="J570"/>
      <c r="K570"/>
      <c r="L570"/>
      <c r="M570"/>
      <c r="N570"/>
      <c r="O570"/>
      <c r="P570" s="9"/>
      <c r="Q570" s="13"/>
    </row>
    <row r="571" spans="2:17">
      <c r="B571" s="9"/>
      <c r="C571" s="9"/>
      <c r="D571" s="11"/>
      <c r="E571" s="12"/>
      <c r="F571" s="9"/>
      <c r="G571" s="9"/>
      <c r="H571"/>
      <c r="I571"/>
      <c r="J571"/>
      <c r="K571"/>
      <c r="L571"/>
      <c r="M571"/>
      <c r="N571"/>
      <c r="O571"/>
      <c r="P571" s="9"/>
      <c r="Q571" s="13"/>
    </row>
    <row r="572" spans="2:17">
      <c r="B572" s="9"/>
      <c r="C572" s="9"/>
      <c r="D572" s="11"/>
      <c r="E572" s="12"/>
      <c r="F572" s="9"/>
      <c r="G572" s="9"/>
      <c r="H572"/>
      <c r="I572"/>
      <c r="J572"/>
      <c r="K572"/>
      <c r="L572"/>
      <c r="M572"/>
      <c r="N572"/>
      <c r="O572"/>
      <c r="P572" s="9"/>
      <c r="Q572" s="13"/>
    </row>
    <row r="573" spans="2:17">
      <c r="B573" s="9"/>
      <c r="C573" s="9"/>
      <c r="D573" s="11"/>
      <c r="E573" s="12"/>
      <c r="F573" s="9"/>
      <c r="G573" s="9"/>
      <c r="H573"/>
      <c r="I573"/>
      <c r="J573"/>
      <c r="K573"/>
      <c r="L573"/>
      <c r="M573"/>
      <c r="N573"/>
      <c r="O573"/>
      <c r="P573" s="9"/>
      <c r="Q573" s="13"/>
    </row>
    <row r="574" spans="2:17">
      <c r="B574" s="9"/>
      <c r="C574" s="9"/>
      <c r="D574" s="11"/>
      <c r="E574" s="12"/>
      <c r="F574" s="9"/>
      <c r="G574" s="9"/>
      <c r="H574"/>
      <c r="I574"/>
      <c r="J574"/>
      <c r="K574"/>
      <c r="L574"/>
      <c r="M574"/>
      <c r="N574"/>
      <c r="O574"/>
      <c r="P574" s="9"/>
      <c r="Q574" s="13"/>
    </row>
    <row r="575" spans="2:17">
      <c r="B575" s="9"/>
      <c r="C575" s="9"/>
      <c r="D575" s="11"/>
      <c r="E575" s="12"/>
      <c r="F575" s="9"/>
      <c r="G575" s="9"/>
      <c r="H575"/>
      <c r="I575"/>
      <c r="J575"/>
      <c r="K575"/>
      <c r="L575"/>
      <c r="M575"/>
      <c r="N575"/>
      <c r="O575"/>
      <c r="P575" s="9"/>
      <c r="Q575" s="13"/>
    </row>
    <row r="576" spans="2:17">
      <c r="B576" s="9"/>
      <c r="C576" s="9"/>
      <c r="D576" s="11"/>
      <c r="E576" s="12"/>
      <c r="F576" s="9"/>
      <c r="G576" s="9"/>
      <c r="H576"/>
      <c r="I576"/>
      <c r="J576"/>
      <c r="K576"/>
      <c r="L576"/>
      <c r="M576"/>
      <c r="N576"/>
      <c r="O576"/>
      <c r="P576" s="9"/>
      <c r="Q576" s="13"/>
    </row>
    <row r="577" spans="2:17">
      <c r="B577" s="9"/>
      <c r="C577" s="9"/>
      <c r="D577" s="11"/>
      <c r="E577" s="12"/>
      <c r="F577" s="9"/>
      <c r="G577" s="9"/>
      <c r="H577"/>
      <c r="I577"/>
      <c r="J577"/>
      <c r="K577"/>
      <c r="L577"/>
      <c r="M577"/>
      <c r="N577"/>
      <c r="O577"/>
      <c r="P577" s="9"/>
      <c r="Q577" s="13"/>
    </row>
    <row r="578" spans="2:17">
      <c r="B578" s="9"/>
      <c r="C578" s="9"/>
      <c r="D578" s="11"/>
      <c r="E578" s="12"/>
      <c r="F578" s="9"/>
      <c r="G578" s="9"/>
      <c r="H578"/>
      <c r="I578"/>
      <c r="J578"/>
      <c r="K578"/>
      <c r="L578"/>
      <c r="M578"/>
      <c r="N578"/>
      <c r="O578"/>
      <c r="P578" s="9"/>
      <c r="Q578" s="13"/>
    </row>
    <row r="579" spans="2:17">
      <c r="B579" s="9"/>
      <c r="C579" s="9"/>
      <c r="D579" s="11"/>
      <c r="E579" s="12"/>
      <c r="F579" s="9"/>
      <c r="G579" s="9"/>
      <c r="H579"/>
      <c r="I579"/>
      <c r="J579"/>
      <c r="K579"/>
      <c r="L579"/>
      <c r="M579"/>
      <c r="N579"/>
      <c r="O579"/>
      <c r="P579" s="9"/>
      <c r="Q579" s="13"/>
    </row>
    <row r="580" spans="2:17">
      <c r="B580" s="9"/>
      <c r="C580" s="9"/>
      <c r="D580" s="11"/>
      <c r="E580" s="12"/>
      <c r="F580" s="9"/>
      <c r="G580" s="9"/>
      <c r="H580"/>
      <c r="I580"/>
      <c r="J580"/>
      <c r="K580"/>
      <c r="L580"/>
      <c r="M580"/>
      <c r="N580"/>
      <c r="O580"/>
      <c r="P580" s="9"/>
      <c r="Q580" s="13"/>
    </row>
    <row r="581" spans="2:17">
      <c r="B581" s="9"/>
      <c r="C581" s="9"/>
      <c r="D581" s="11"/>
      <c r="E581" s="12"/>
      <c r="F581" s="9"/>
      <c r="G581" s="9"/>
      <c r="H581"/>
      <c r="I581"/>
      <c r="J581"/>
      <c r="K581"/>
      <c r="L581"/>
      <c r="M581"/>
      <c r="N581"/>
      <c r="O581"/>
      <c r="P581" s="9"/>
      <c r="Q581" s="13"/>
    </row>
    <row r="582" spans="2:17">
      <c r="B582" s="9"/>
      <c r="C582" s="9"/>
      <c r="D582" s="11"/>
      <c r="E582" s="12"/>
      <c r="F582" s="9"/>
      <c r="G582" s="9"/>
      <c r="H582"/>
      <c r="I582"/>
      <c r="J582"/>
      <c r="K582"/>
      <c r="L582"/>
      <c r="M582"/>
      <c r="N582"/>
      <c r="O582"/>
      <c r="P582" s="9"/>
      <c r="Q582" s="13"/>
    </row>
    <row r="583" spans="2:17">
      <c r="B583" s="9"/>
      <c r="C583" s="9"/>
      <c r="D583" s="11"/>
      <c r="E583" s="12"/>
      <c r="F583" s="9"/>
      <c r="G583" s="9"/>
      <c r="H583"/>
      <c r="I583"/>
      <c r="J583"/>
      <c r="K583"/>
      <c r="L583"/>
      <c r="M583"/>
      <c r="N583"/>
      <c r="O583"/>
      <c r="P583" s="9"/>
      <c r="Q583" s="13"/>
    </row>
    <row r="584" spans="2:17">
      <c r="B584" s="9"/>
      <c r="C584" s="9"/>
      <c r="D584" s="11"/>
      <c r="E584" s="12"/>
      <c r="F584" s="9"/>
      <c r="G584" s="9"/>
      <c r="H584"/>
      <c r="I584"/>
      <c r="J584"/>
      <c r="K584"/>
      <c r="L584"/>
      <c r="M584"/>
      <c r="N584"/>
      <c r="O584"/>
      <c r="P584" s="9"/>
      <c r="Q584" s="13"/>
    </row>
    <row r="585" spans="2:17">
      <c r="B585" s="9"/>
      <c r="C585" s="9"/>
      <c r="D585" s="11"/>
      <c r="E585" s="12"/>
      <c r="F585" s="9"/>
      <c r="G585" s="9"/>
      <c r="H585"/>
      <c r="I585"/>
      <c r="J585"/>
      <c r="K585"/>
      <c r="L585"/>
      <c r="M585"/>
      <c r="N585"/>
      <c r="O585"/>
      <c r="P585" s="9"/>
      <c r="Q585" s="13"/>
    </row>
    <row r="586" spans="2:17">
      <c r="B586" s="9"/>
      <c r="C586" s="9"/>
      <c r="D586" s="11"/>
      <c r="E586" s="12"/>
      <c r="F586" s="9"/>
      <c r="G586" s="9"/>
      <c r="H586"/>
      <c r="I586"/>
      <c r="J586"/>
      <c r="K586"/>
      <c r="L586"/>
      <c r="M586"/>
      <c r="N586"/>
      <c r="O586"/>
      <c r="P586" s="9"/>
      <c r="Q586" s="13"/>
    </row>
    <row r="587" spans="2:17">
      <c r="B587" s="9"/>
      <c r="C587" s="9"/>
      <c r="D587" s="11"/>
      <c r="E587" s="12"/>
      <c r="F587" s="9"/>
      <c r="G587" s="9"/>
      <c r="H587"/>
      <c r="I587"/>
      <c r="J587"/>
      <c r="K587"/>
      <c r="L587"/>
      <c r="M587"/>
      <c r="N587"/>
      <c r="O587"/>
      <c r="P587" s="9"/>
      <c r="Q587" s="13"/>
    </row>
    <row r="588" spans="2:17">
      <c r="B588" s="9"/>
      <c r="C588" s="9"/>
      <c r="D588" s="11"/>
      <c r="E588" s="12"/>
      <c r="F588" s="9"/>
      <c r="G588" s="9"/>
      <c r="H588"/>
      <c r="I588"/>
      <c r="J588"/>
      <c r="K588"/>
      <c r="L588"/>
      <c r="M588"/>
      <c r="N588"/>
      <c r="O588"/>
      <c r="P588" s="9"/>
      <c r="Q588" s="13"/>
    </row>
    <row r="589" spans="2:17">
      <c r="B589" s="9"/>
      <c r="C589" s="9"/>
      <c r="D589" s="11"/>
      <c r="E589" s="12"/>
      <c r="F589" s="9"/>
      <c r="G589" s="9"/>
      <c r="H589"/>
      <c r="I589"/>
      <c r="J589"/>
      <c r="K589"/>
      <c r="L589"/>
      <c r="M589"/>
      <c r="N589"/>
      <c r="O589"/>
      <c r="P589" s="9"/>
      <c r="Q589" s="13"/>
    </row>
    <row r="590" spans="2:17">
      <c r="B590" s="9"/>
      <c r="C590" s="9"/>
      <c r="D590" s="11"/>
      <c r="E590" s="12"/>
      <c r="F590" s="9"/>
      <c r="G590" s="9"/>
      <c r="H590"/>
      <c r="I590"/>
      <c r="J590"/>
      <c r="K590"/>
      <c r="L590"/>
      <c r="M590"/>
      <c r="N590"/>
      <c r="O590"/>
      <c r="P590" s="9"/>
      <c r="Q590" s="13"/>
    </row>
    <row r="591" spans="2:17">
      <c r="B591" s="9"/>
      <c r="C591" s="9"/>
      <c r="D591" s="11"/>
      <c r="E591" s="12"/>
      <c r="F591" s="9"/>
      <c r="G591" s="9"/>
      <c r="H591"/>
      <c r="I591"/>
      <c r="J591"/>
      <c r="K591"/>
      <c r="L591"/>
      <c r="M591"/>
      <c r="N591"/>
      <c r="O591"/>
      <c r="P591" s="9"/>
      <c r="Q591" s="13"/>
    </row>
    <row r="592" spans="2:17">
      <c r="B592" s="9"/>
      <c r="C592" s="9"/>
      <c r="D592" s="11"/>
      <c r="E592" s="12"/>
      <c r="F592" s="9"/>
      <c r="G592" s="9"/>
      <c r="H592"/>
      <c r="I592"/>
      <c r="J592"/>
      <c r="K592"/>
      <c r="L592"/>
      <c r="M592"/>
      <c r="N592"/>
      <c r="O592"/>
      <c r="P592" s="9"/>
      <c r="Q592" s="13"/>
    </row>
    <row r="593" spans="2:17">
      <c r="B593" s="9"/>
      <c r="C593" s="9"/>
      <c r="D593" s="11"/>
      <c r="E593" s="12"/>
      <c r="F593" s="9"/>
      <c r="G593" s="9"/>
      <c r="H593"/>
      <c r="I593"/>
      <c r="J593"/>
      <c r="K593"/>
      <c r="L593"/>
      <c r="M593"/>
      <c r="N593"/>
      <c r="O593"/>
      <c r="P593" s="9"/>
      <c r="Q593" s="13"/>
    </row>
    <row r="594" spans="2:17">
      <c r="B594" s="9"/>
      <c r="C594" s="9"/>
      <c r="D594" s="11"/>
      <c r="E594" s="12"/>
      <c r="F594" s="9"/>
      <c r="G594" s="9"/>
      <c r="H594"/>
      <c r="I594"/>
      <c r="J594"/>
      <c r="K594"/>
      <c r="L594"/>
      <c r="M594"/>
      <c r="N594"/>
      <c r="O594"/>
      <c r="P594" s="9"/>
      <c r="Q594" s="13"/>
    </row>
    <row r="595" spans="2:17">
      <c r="B595" s="9"/>
      <c r="C595" s="9"/>
      <c r="D595" s="11"/>
      <c r="E595" s="12"/>
      <c r="F595" s="9"/>
      <c r="G595" s="9"/>
      <c r="H595"/>
      <c r="I595"/>
      <c r="J595"/>
      <c r="K595"/>
      <c r="L595"/>
      <c r="M595"/>
      <c r="N595"/>
      <c r="O595"/>
      <c r="P595" s="9"/>
      <c r="Q595" s="13"/>
    </row>
    <row r="596" spans="2:17">
      <c r="B596" s="9"/>
      <c r="C596" s="9"/>
      <c r="D596" s="11"/>
      <c r="E596" s="12"/>
      <c r="F596" s="9"/>
      <c r="G596" s="9"/>
      <c r="H596"/>
      <c r="I596"/>
      <c r="J596"/>
      <c r="K596"/>
      <c r="L596"/>
      <c r="M596"/>
      <c r="N596"/>
      <c r="O596"/>
      <c r="P596" s="9"/>
      <c r="Q596" s="13"/>
    </row>
    <row r="597" spans="2:17">
      <c r="B597" s="9"/>
      <c r="C597" s="9"/>
      <c r="D597" s="11"/>
      <c r="E597" s="12"/>
      <c r="F597" s="9"/>
      <c r="G597" s="9"/>
      <c r="H597"/>
      <c r="I597"/>
      <c r="J597"/>
      <c r="K597"/>
      <c r="L597"/>
      <c r="M597"/>
      <c r="N597"/>
      <c r="O597"/>
      <c r="P597" s="9"/>
      <c r="Q597" s="13"/>
    </row>
    <row r="598" spans="2:17">
      <c r="B598" s="9"/>
      <c r="C598" s="9"/>
      <c r="D598" s="11"/>
      <c r="E598" s="12"/>
      <c r="F598" s="9"/>
      <c r="G598" s="9"/>
      <c r="H598"/>
      <c r="I598"/>
      <c r="J598"/>
      <c r="K598"/>
      <c r="L598"/>
      <c r="M598"/>
      <c r="N598"/>
      <c r="O598"/>
      <c r="P598" s="9"/>
      <c r="Q598" s="13"/>
    </row>
    <row r="599" spans="2:17">
      <c r="B599" s="9"/>
      <c r="C599" s="9"/>
      <c r="D599" s="11"/>
      <c r="E599" s="12"/>
      <c r="F599" s="9"/>
      <c r="G599" s="9"/>
      <c r="H599"/>
      <c r="I599"/>
      <c r="J599"/>
      <c r="K599"/>
      <c r="L599"/>
      <c r="M599"/>
      <c r="N599"/>
      <c r="O599"/>
      <c r="P599" s="9"/>
      <c r="Q599" s="13"/>
    </row>
    <row r="600" spans="2:17">
      <c r="B600" s="9"/>
      <c r="C600" s="9"/>
      <c r="D600" s="11"/>
      <c r="E600" s="12"/>
      <c r="F600" s="9"/>
      <c r="G600" s="9"/>
      <c r="H600"/>
      <c r="I600"/>
      <c r="J600"/>
      <c r="K600"/>
      <c r="L600"/>
      <c r="M600"/>
      <c r="N600"/>
      <c r="O600"/>
      <c r="P600" s="9"/>
      <c r="Q600" s="13"/>
    </row>
    <row r="601" spans="2:17">
      <c r="B601" s="9"/>
      <c r="C601" s="9"/>
      <c r="D601" s="11"/>
      <c r="E601" s="12"/>
      <c r="F601" s="9"/>
      <c r="G601" s="9"/>
      <c r="H601"/>
      <c r="I601"/>
      <c r="J601"/>
      <c r="K601"/>
      <c r="L601"/>
      <c r="M601"/>
      <c r="N601"/>
      <c r="O601"/>
      <c r="P601" s="9"/>
      <c r="Q601" s="13"/>
    </row>
    <row r="602" spans="2:17">
      <c r="B602" s="9"/>
      <c r="C602" s="9"/>
      <c r="D602" s="11"/>
      <c r="E602" s="12"/>
      <c r="F602" s="9"/>
      <c r="G602" s="9"/>
      <c r="H602"/>
      <c r="I602"/>
      <c r="J602"/>
      <c r="K602"/>
      <c r="L602"/>
      <c r="M602"/>
      <c r="N602"/>
      <c r="O602"/>
      <c r="P602" s="9"/>
      <c r="Q602" s="13"/>
    </row>
    <row r="603" spans="2:17">
      <c r="B603" s="9"/>
      <c r="C603" s="9"/>
      <c r="D603" s="11"/>
      <c r="E603" s="12"/>
      <c r="F603" s="9"/>
      <c r="G603" s="9"/>
      <c r="H603"/>
      <c r="I603"/>
      <c r="J603"/>
      <c r="K603"/>
      <c r="L603"/>
      <c r="M603"/>
      <c r="N603"/>
      <c r="O603"/>
      <c r="P603" s="9"/>
      <c r="Q603" s="13"/>
    </row>
    <row r="604" spans="2:17">
      <c r="B604" s="9"/>
      <c r="C604" s="9"/>
      <c r="D604" s="11"/>
      <c r="E604" s="12"/>
      <c r="F604" s="9"/>
      <c r="G604" s="9"/>
      <c r="H604"/>
      <c r="I604"/>
      <c r="J604"/>
      <c r="K604"/>
      <c r="L604"/>
      <c r="M604"/>
      <c r="N604"/>
      <c r="O604"/>
      <c r="P604" s="9"/>
      <c r="Q604" s="13"/>
    </row>
    <row r="605" spans="2:17">
      <c r="B605" s="9"/>
      <c r="C605" s="9"/>
      <c r="D605" s="11"/>
      <c r="E605" s="12"/>
      <c r="F605" s="9"/>
      <c r="G605" s="9"/>
      <c r="H605"/>
      <c r="I605"/>
      <c r="J605"/>
      <c r="K605"/>
      <c r="L605"/>
      <c r="M605"/>
      <c r="N605"/>
      <c r="O605"/>
      <c r="P605" s="9"/>
      <c r="Q605" s="13"/>
    </row>
    <row r="606" spans="2:17">
      <c r="B606" s="9"/>
      <c r="C606" s="9"/>
      <c r="D606" s="11"/>
      <c r="E606" s="12"/>
      <c r="F606" s="9"/>
      <c r="G606" s="9"/>
      <c r="H606"/>
      <c r="I606"/>
      <c r="J606"/>
      <c r="K606"/>
      <c r="L606"/>
      <c r="M606"/>
      <c r="N606"/>
      <c r="O606"/>
      <c r="P606" s="9"/>
      <c r="Q606" s="13"/>
    </row>
    <row r="607" spans="2:17">
      <c r="B607" s="9"/>
      <c r="C607" s="9"/>
      <c r="D607" s="11"/>
      <c r="E607" s="12"/>
      <c r="F607" s="9"/>
      <c r="G607" s="9"/>
      <c r="H607"/>
      <c r="I607"/>
      <c r="J607"/>
      <c r="K607"/>
      <c r="L607"/>
      <c r="M607"/>
      <c r="N607"/>
      <c r="O607"/>
      <c r="P607" s="9"/>
      <c r="Q607" s="13"/>
    </row>
    <row r="608" spans="2:17">
      <c r="B608" s="9"/>
      <c r="C608" s="9"/>
      <c r="D608" s="11"/>
      <c r="E608" s="12"/>
      <c r="F608" s="9"/>
      <c r="G608" s="9"/>
      <c r="H608"/>
      <c r="I608"/>
      <c r="J608"/>
      <c r="K608"/>
      <c r="L608"/>
      <c r="M608"/>
      <c r="N608"/>
      <c r="O608"/>
      <c r="P608" s="9"/>
      <c r="Q608" s="13"/>
    </row>
    <row r="609" spans="2:17">
      <c r="B609" s="9"/>
      <c r="C609" s="9"/>
      <c r="D609" s="11"/>
      <c r="E609" s="12"/>
      <c r="F609" s="9"/>
      <c r="G609" s="9"/>
      <c r="H609"/>
      <c r="I609"/>
      <c r="J609"/>
      <c r="K609"/>
      <c r="L609"/>
      <c r="M609"/>
      <c r="N609"/>
      <c r="O609"/>
      <c r="P609" s="9"/>
      <c r="Q609" s="13"/>
    </row>
    <row r="610" spans="2:17">
      <c r="B610" s="9"/>
      <c r="C610" s="9"/>
      <c r="D610" s="11"/>
      <c r="E610" s="12"/>
      <c r="F610" s="9"/>
      <c r="G610" s="9"/>
      <c r="H610"/>
      <c r="I610"/>
      <c r="J610"/>
      <c r="K610"/>
      <c r="L610"/>
      <c r="M610"/>
      <c r="N610"/>
      <c r="O610"/>
      <c r="P610" s="9"/>
      <c r="Q610" s="13"/>
    </row>
    <row r="611" spans="2:17">
      <c r="B611" s="9"/>
      <c r="C611" s="9"/>
      <c r="D611" s="11"/>
      <c r="E611" s="12"/>
      <c r="F611" s="9"/>
      <c r="G611" s="9"/>
      <c r="H611"/>
      <c r="I611"/>
      <c r="J611"/>
      <c r="K611"/>
      <c r="L611"/>
      <c r="M611"/>
      <c r="N611"/>
      <c r="O611"/>
      <c r="P611" s="9"/>
      <c r="Q611" s="13"/>
    </row>
    <row r="612" spans="2:17">
      <c r="B612" s="9"/>
      <c r="C612" s="9"/>
      <c r="D612" s="11"/>
      <c r="E612" s="12"/>
      <c r="F612" s="9"/>
      <c r="G612" s="9"/>
      <c r="H612"/>
      <c r="I612"/>
      <c r="J612"/>
      <c r="K612"/>
      <c r="L612"/>
      <c r="M612"/>
      <c r="N612"/>
      <c r="O612"/>
      <c r="P612" s="9"/>
      <c r="Q612" s="13"/>
    </row>
    <row r="613" spans="2:17">
      <c r="B613" s="9"/>
      <c r="C613" s="9"/>
      <c r="D613" s="11"/>
      <c r="E613" s="12"/>
      <c r="F613" s="9"/>
      <c r="G613" s="9"/>
      <c r="H613"/>
      <c r="I613"/>
      <c r="J613"/>
      <c r="K613"/>
      <c r="L613"/>
      <c r="M613"/>
      <c r="N613"/>
      <c r="O613"/>
      <c r="P613" s="9"/>
      <c r="Q613" s="13"/>
    </row>
    <row r="614" spans="2:17">
      <c r="B614" s="9"/>
      <c r="C614" s="9"/>
      <c r="D614" s="11"/>
      <c r="E614" s="12"/>
      <c r="F614" s="9"/>
      <c r="G614" s="9"/>
      <c r="H614"/>
      <c r="I614"/>
      <c r="J614"/>
      <c r="K614"/>
      <c r="L614"/>
      <c r="M614"/>
      <c r="N614"/>
      <c r="O614"/>
      <c r="P614" s="9"/>
      <c r="Q614" s="13"/>
    </row>
    <row r="615" spans="2:17">
      <c r="B615" s="9"/>
      <c r="C615" s="9"/>
      <c r="D615" s="11"/>
      <c r="E615" s="12"/>
      <c r="F615" s="9"/>
      <c r="G615" s="9"/>
      <c r="H615"/>
      <c r="I615"/>
      <c r="J615"/>
      <c r="K615"/>
      <c r="L615"/>
      <c r="M615"/>
      <c r="N615"/>
      <c r="O615"/>
      <c r="P615" s="9"/>
      <c r="Q615" s="13"/>
    </row>
    <row r="616" spans="2:17">
      <c r="B616" s="9"/>
      <c r="C616" s="9"/>
      <c r="D616" s="11"/>
      <c r="E616" s="12"/>
      <c r="F616" s="9"/>
      <c r="G616" s="9"/>
      <c r="H616"/>
      <c r="I616"/>
      <c r="J616"/>
      <c r="K616"/>
      <c r="L616"/>
      <c r="M616"/>
      <c r="N616"/>
      <c r="O616"/>
      <c r="P616" s="9"/>
      <c r="Q616" s="13"/>
    </row>
    <row r="617" spans="2:17">
      <c r="B617" s="9"/>
      <c r="C617" s="9"/>
      <c r="D617" s="11"/>
      <c r="E617" s="12"/>
      <c r="F617" s="9"/>
      <c r="G617" s="9"/>
      <c r="H617"/>
      <c r="I617"/>
      <c r="J617"/>
      <c r="K617"/>
      <c r="L617"/>
      <c r="M617"/>
      <c r="N617"/>
      <c r="O617"/>
      <c r="P617" s="9"/>
      <c r="Q617" s="13"/>
    </row>
    <row r="618" spans="2:17">
      <c r="B618" s="9"/>
      <c r="C618" s="9"/>
      <c r="D618" s="11"/>
      <c r="E618" s="12"/>
      <c r="F618" s="9"/>
      <c r="G618" s="9"/>
      <c r="H618"/>
      <c r="I618"/>
      <c r="J618"/>
      <c r="K618"/>
      <c r="L618"/>
      <c r="M618"/>
      <c r="N618"/>
      <c r="O618"/>
      <c r="P618" s="9"/>
      <c r="Q618" s="13"/>
    </row>
    <row r="619" spans="2:17">
      <c r="B619" s="9"/>
      <c r="C619" s="9"/>
      <c r="D619" s="11"/>
      <c r="E619" s="12"/>
      <c r="F619" s="9"/>
      <c r="G619" s="9"/>
      <c r="H619"/>
      <c r="I619"/>
      <c r="J619"/>
      <c r="K619"/>
      <c r="L619"/>
      <c r="M619"/>
      <c r="N619"/>
      <c r="O619"/>
      <c r="P619" s="9"/>
      <c r="Q619" s="13"/>
    </row>
    <row r="620" spans="2:17">
      <c r="B620" s="9"/>
      <c r="C620" s="9"/>
      <c r="D620" s="11"/>
      <c r="E620" s="12"/>
      <c r="F620" s="9"/>
      <c r="G620" s="9"/>
      <c r="H620"/>
      <c r="I620"/>
      <c r="J620"/>
      <c r="K620"/>
      <c r="L620"/>
      <c r="M620"/>
      <c r="N620"/>
      <c r="O620"/>
      <c r="P620" s="9"/>
      <c r="Q620" s="13"/>
    </row>
    <row r="621" spans="2:17">
      <c r="B621" s="9"/>
      <c r="C621" s="9"/>
      <c r="D621" s="11"/>
      <c r="E621" s="12"/>
      <c r="F621" s="9"/>
      <c r="G621" s="9"/>
      <c r="H621"/>
      <c r="I621"/>
      <c r="J621"/>
      <c r="K621"/>
      <c r="L621"/>
      <c r="M621"/>
      <c r="N621"/>
      <c r="O621"/>
      <c r="P621" s="9"/>
      <c r="Q621" s="13"/>
    </row>
    <row r="622" spans="2:17">
      <c r="B622" s="9"/>
      <c r="C622" s="9"/>
      <c r="D622" s="11"/>
      <c r="E622" s="12"/>
      <c r="F622" s="9"/>
      <c r="G622" s="9"/>
      <c r="H622"/>
      <c r="I622"/>
      <c r="J622"/>
      <c r="K622"/>
      <c r="L622"/>
      <c r="M622"/>
      <c r="N622"/>
      <c r="O622"/>
      <c r="P622" s="9"/>
      <c r="Q622" s="13"/>
    </row>
    <row r="623" spans="2:17">
      <c r="B623" s="9"/>
      <c r="C623" s="9"/>
      <c r="D623" s="11"/>
      <c r="E623" s="12"/>
      <c r="F623" s="9"/>
      <c r="G623" s="9"/>
      <c r="H623"/>
      <c r="I623"/>
      <c r="J623"/>
      <c r="K623"/>
      <c r="L623"/>
      <c r="M623"/>
      <c r="N623"/>
      <c r="O623"/>
      <c r="P623" s="9"/>
      <c r="Q623" s="13"/>
    </row>
    <row r="624" spans="2:17">
      <c r="B624" s="9"/>
      <c r="C624" s="9"/>
      <c r="D624" s="11"/>
      <c r="E624" s="12"/>
      <c r="F624" s="9"/>
      <c r="G624" s="9"/>
      <c r="H624"/>
      <c r="I624"/>
      <c r="J624"/>
      <c r="K624"/>
      <c r="L624"/>
      <c r="M624"/>
      <c r="N624"/>
      <c r="O624"/>
      <c r="P624" s="9"/>
      <c r="Q624" s="13"/>
    </row>
    <row r="625" spans="2:17">
      <c r="B625" s="9"/>
      <c r="C625" s="9"/>
      <c r="D625" s="11"/>
      <c r="E625" s="12"/>
      <c r="F625" s="9"/>
      <c r="G625" s="9"/>
      <c r="H625"/>
      <c r="I625"/>
      <c r="J625"/>
      <c r="K625"/>
      <c r="L625"/>
      <c r="M625"/>
      <c r="N625"/>
      <c r="O625"/>
      <c r="P625" s="9"/>
      <c r="Q625" s="13"/>
    </row>
    <row r="626" spans="2:17">
      <c r="B626" s="9"/>
      <c r="C626" s="9"/>
      <c r="D626" s="11"/>
      <c r="E626" s="12"/>
      <c r="F626" s="9"/>
      <c r="G626" s="9"/>
      <c r="H626"/>
      <c r="I626"/>
      <c r="J626"/>
      <c r="K626"/>
      <c r="L626"/>
      <c r="M626"/>
      <c r="N626"/>
      <c r="O626"/>
      <c r="P626" s="9"/>
      <c r="Q626" s="13"/>
    </row>
    <row r="627" spans="2:17">
      <c r="B627" s="9"/>
      <c r="C627" s="9"/>
      <c r="D627" s="11"/>
      <c r="E627" s="12"/>
      <c r="F627" s="9"/>
      <c r="G627" s="9"/>
      <c r="H627"/>
      <c r="I627"/>
      <c r="J627"/>
      <c r="K627"/>
      <c r="L627"/>
      <c r="M627"/>
      <c r="N627"/>
      <c r="O627"/>
      <c r="P627" s="9"/>
      <c r="Q627" s="13"/>
    </row>
    <row r="628" spans="2:17">
      <c r="B628" s="9"/>
      <c r="C628" s="9"/>
      <c r="D628" s="11"/>
      <c r="E628" s="12"/>
      <c r="F628" s="9"/>
      <c r="G628" s="9"/>
      <c r="H628"/>
      <c r="I628"/>
      <c r="J628"/>
      <c r="K628"/>
      <c r="L628"/>
      <c r="M628"/>
      <c r="N628"/>
      <c r="O628"/>
      <c r="P628" s="9"/>
      <c r="Q628" s="13"/>
    </row>
    <row r="629" spans="2:17">
      <c r="B629" s="9"/>
      <c r="C629" s="9"/>
      <c r="D629" s="11"/>
      <c r="E629" s="12"/>
      <c r="F629" s="9"/>
      <c r="G629" s="9"/>
      <c r="H629"/>
      <c r="I629"/>
      <c r="J629"/>
      <c r="K629"/>
      <c r="L629"/>
      <c r="M629"/>
      <c r="N629"/>
      <c r="O629"/>
      <c r="P629" s="9"/>
      <c r="Q629" s="13"/>
    </row>
    <row r="630" spans="2:17">
      <c r="B630" s="9"/>
      <c r="C630" s="9"/>
      <c r="D630" s="11"/>
      <c r="E630" s="12"/>
      <c r="F630" s="9"/>
      <c r="G630" s="9"/>
      <c r="H630"/>
      <c r="I630"/>
      <c r="J630"/>
      <c r="K630"/>
      <c r="L630"/>
      <c r="M630"/>
      <c r="N630"/>
      <c r="O630"/>
      <c r="P630" s="9"/>
      <c r="Q630" s="13"/>
    </row>
    <row r="631" spans="2:17">
      <c r="B631" s="9"/>
      <c r="C631" s="9"/>
      <c r="D631" s="11"/>
      <c r="E631" s="12"/>
      <c r="F631" s="9"/>
      <c r="G631" s="9"/>
      <c r="H631"/>
      <c r="I631"/>
      <c r="J631"/>
      <c r="K631"/>
      <c r="L631"/>
      <c r="M631"/>
      <c r="N631"/>
      <c r="O631"/>
      <c r="P631" s="9"/>
      <c r="Q631" s="13"/>
    </row>
    <row r="632" spans="2:17">
      <c r="B632" s="9"/>
      <c r="C632" s="9"/>
      <c r="D632" s="11"/>
      <c r="E632" s="12"/>
      <c r="F632" s="9"/>
      <c r="G632" s="9"/>
      <c r="H632"/>
      <c r="I632"/>
      <c r="J632"/>
      <c r="K632"/>
      <c r="L632"/>
      <c r="M632"/>
      <c r="N632"/>
      <c r="O632"/>
      <c r="P632" s="9"/>
      <c r="Q632" s="13"/>
    </row>
    <row r="633" spans="2:17">
      <c r="B633" s="9"/>
      <c r="C633" s="9"/>
      <c r="D633" s="11"/>
      <c r="E633" s="12"/>
      <c r="F633" s="9"/>
      <c r="G633" s="9"/>
      <c r="H633"/>
      <c r="I633"/>
      <c r="J633"/>
      <c r="K633"/>
      <c r="L633"/>
      <c r="M633"/>
      <c r="N633"/>
      <c r="O633"/>
      <c r="P633" s="9"/>
      <c r="Q633" s="13"/>
    </row>
    <row r="634" spans="2:17">
      <c r="B634" s="9"/>
      <c r="C634" s="9"/>
      <c r="D634" s="11"/>
      <c r="E634" s="12"/>
      <c r="F634" s="9"/>
      <c r="G634" s="9"/>
      <c r="H634"/>
      <c r="I634"/>
      <c r="J634"/>
      <c r="K634"/>
      <c r="L634"/>
      <c r="M634"/>
      <c r="N634"/>
      <c r="O634"/>
      <c r="P634" s="9"/>
      <c r="Q634" s="13"/>
    </row>
    <row r="635" spans="2:17">
      <c r="B635" s="9"/>
      <c r="C635" s="9"/>
      <c r="D635" s="11"/>
      <c r="E635" s="12"/>
      <c r="F635" s="9"/>
      <c r="G635" s="9"/>
      <c r="H635"/>
      <c r="I635"/>
      <c r="J635"/>
      <c r="K635"/>
      <c r="L635"/>
      <c r="M635"/>
      <c r="N635"/>
      <c r="O635"/>
      <c r="P635" s="9"/>
      <c r="Q635" s="13"/>
    </row>
    <row r="636" spans="2:17">
      <c r="B636" s="9"/>
      <c r="C636" s="9"/>
      <c r="D636" s="11"/>
      <c r="E636" s="12"/>
      <c r="F636" s="9"/>
      <c r="G636" s="9"/>
      <c r="H636"/>
      <c r="I636"/>
      <c r="J636"/>
      <c r="K636"/>
      <c r="L636"/>
      <c r="M636"/>
      <c r="N636"/>
      <c r="O636"/>
      <c r="P636" s="9"/>
      <c r="Q636" s="13"/>
    </row>
    <row r="637" spans="2:17">
      <c r="B637" s="9"/>
      <c r="C637" s="9"/>
      <c r="D637" s="11"/>
      <c r="E637" s="12"/>
      <c r="F637" s="9"/>
      <c r="G637" s="9"/>
      <c r="H637"/>
      <c r="I637"/>
      <c r="J637"/>
      <c r="K637"/>
      <c r="L637"/>
      <c r="M637"/>
      <c r="N637"/>
      <c r="O637"/>
      <c r="P637" s="9"/>
      <c r="Q637" s="13"/>
    </row>
    <row r="638" spans="2:17">
      <c r="B638" s="9"/>
      <c r="C638" s="9"/>
      <c r="D638" s="11"/>
      <c r="E638" s="12"/>
      <c r="F638" s="9"/>
      <c r="G638" s="9"/>
      <c r="H638"/>
      <c r="I638"/>
      <c r="J638"/>
      <c r="K638"/>
      <c r="L638"/>
      <c r="M638"/>
      <c r="N638"/>
      <c r="O638"/>
      <c r="P638" s="9"/>
      <c r="Q638" s="13"/>
    </row>
    <row r="639" spans="2:17">
      <c r="B639" s="9"/>
      <c r="C639" s="9"/>
      <c r="D639" s="11"/>
      <c r="E639" s="12"/>
      <c r="F639" s="9"/>
      <c r="G639" s="9"/>
      <c r="H639"/>
      <c r="I639"/>
      <c r="J639"/>
      <c r="K639"/>
      <c r="L639"/>
      <c r="M639"/>
      <c r="N639"/>
      <c r="O639"/>
      <c r="P639" s="9"/>
      <c r="Q639" s="13"/>
    </row>
    <row r="640" spans="2:17">
      <c r="B640" s="9"/>
      <c r="C640" s="9"/>
      <c r="D640" s="11"/>
      <c r="E640" s="12"/>
      <c r="F640" s="9"/>
      <c r="G640" s="9"/>
      <c r="H640"/>
      <c r="I640"/>
      <c r="J640"/>
      <c r="K640"/>
      <c r="L640"/>
      <c r="M640"/>
      <c r="N640"/>
      <c r="O640"/>
      <c r="P640" s="9"/>
      <c r="Q640" s="13"/>
    </row>
    <row r="641" spans="2:17">
      <c r="B641" s="9"/>
      <c r="C641" s="9"/>
      <c r="D641" s="11"/>
      <c r="E641" s="12"/>
      <c r="F641" s="9"/>
      <c r="G641" s="9"/>
      <c r="H641"/>
      <c r="I641"/>
      <c r="J641"/>
      <c r="K641"/>
      <c r="L641"/>
      <c r="M641"/>
      <c r="N641"/>
      <c r="O641"/>
      <c r="P641" s="9"/>
      <c r="Q641" s="13"/>
    </row>
    <row r="642" spans="2:17">
      <c r="B642" s="9"/>
      <c r="C642" s="9"/>
      <c r="D642" s="11"/>
      <c r="E642" s="12"/>
      <c r="F642" s="9"/>
      <c r="G642" s="9"/>
      <c r="H642"/>
      <c r="I642"/>
      <c r="J642"/>
      <c r="K642"/>
      <c r="L642"/>
      <c r="M642"/>
      <c r="N642"/>
      <c r="O642"/>
      <c r="P642" s="9"/>
      <c r="Q642" s="13"/>
    </row>
    <row r="643" spans="2:17">
      <c r="B643" s="9"/>
      <c r="C643" s="9"/>
      <c r="D643" s="11"/>
      <c r="E643" s="12"/>
      <c r="F643" s="9"/>
      <c r="G643" s="9"/>
      <c r="H643"/>
      <c r="I643"/>
      <c r="J643"/>
      <c r="K643"/>
      <c r="L643"/>
      <c r="M643"/>
      <c r="N643"/>
      <c r="O643"/>
      <c r="P643" s="9"/>
      <c r="Q643" s="13"/>
    </row>
    <row r="644" spans="2:17">
      <c r="B644" s="9"/>
      <c r="C644" s="9"/>
      <c r="D644" s="11"/>
      <c r="E644" s="12"/>
      <c r="F644" s="9"/>
      <c r="G644" s="9"/>
      <c r="H644"/>
      <c r="I644"/>
      <c r="J644"/>
      <c r="K644"/>
      <c r="L644"/>
      <c r="M644"/>
      <c r="N644"/>
      <c r="O644"/>
      <c r="P644" s="9"/>
      <c r="Q644" s="13"/>
    </row>
    <row r="645" spans="2:17">
      <c r="B645" s="9"/>
      <c r="C645" s="9"/>
      <c r="D645" s="11"/>
      <c r="E645" s="12"/>
      <c r="F645" s="9"/>
      <c r="G645" s="9"/>
      <c r="H645"/>
      <c r="I645"/>
      <c r="J645"/>
      <c r="K645"/>
      <c r="L645"/>
      <c r="M645"/>
      <c r="N645"/>
      <c r="O645"/>
      <c r="P645" s="9"/>
      <c r="Q645" s="13"/>
    </row>
    <row r="646" spans="2:17">
      <c r="B646" s="9"/>
      <c r="C646" s="9"/>
      <c r="D646" s="11"/>
      <c r="E646" s="12"/>
      <c r="F646" s="9"/>
      <c r="G646" s="9"/>
      <c r="H646"/>
      <c r="I646"/>
      <c r="J646"/>
      <c r="K646"/>
      <c r="L646"/>
      <c r="M646"/>
      <c r="N646"/>
      <c r="O646"/>
      <c r="P646" s="9"/>
      <c r="Q646" s="13"/>
    </row>
    <row r="647" spans="2:17">
      <c r="B647" s="9"/>
      <c r="C647" s="9"/>
      <c r="D647" s="11"/>
      <c r="E647" s="12"/>
      <c r="F647" s="9"/>
      <c r="G647" s="9"/>
      <c r="H647"/>
      <c r="I647"/>
      <c r="J647"/>
      <c r="K647"/>
      <c r="L647"/>
      <c r="M647"/>
      <c r="N647"/>
      <c r="O647"/>
      <c r="P647" s="9"/>
      <c r="Q647" s="13"/>
    </row>
    <row r="648" spans="2:17">
      <c r="B648" s="9"/>
      <c r="C648" s="9"/>
      <c r="D648" s="11"/>
      <c r="E648" s="12"/>
      <c r="F648" s="9"/>
      <c r="G648" s="9"/>
      <c r="H648"/>
      <c r="I648"/>
      <c r="J648"/>
      <c r="K648"/>
      <c r="L648"/>
      <c r="M648"/>
      <c r="N648"/>
      <c r="O648"/>
      <c r="P648" s="9"/>
      <c r="Q648" s="13"/>
    </row>
    <row r="649" spans="2:17">
      <c r="B649" s="9"/>
      <c r="C649" s="9"/>
      <c r="D649" s="11"/>
      <c r="E649" s="12"/>
      <c r="F649" s="9"/>
      <c r="G649" s="9"/>
      <c r="H649"/>
      <c r="I649"/>
      <c r="J649"/>
      <c r="K649"/>
      <c r="L649"/>
      <c r="M649"/>
      <c r="N649"/>
      <c r="O649"/>
      <c r="P649" s="9"/>
      <c r="Q649" s="13"/>
    </row>
    <row r="650" spans="2:17">
      <c r="B650" s="9"/>
      <c r="C650" s="9"/>
      <c r="D650" s="11"/>
      <c r="E650" s="12"/>
      <c r="F650" s="9"/>
      <c r="G650" s="9"/>
      <c r="H650"/>
      <c r="I650"/>
      <c r="J650"/>
      <c r="K650"/>
      <c r="L650"/>
      <c r="M650"/>
      <c r="N650"/>
      <c r="O650"/>
      <c r="P650" s="9"/>
      <c r="Q650" s="13"/>
    </row>
    <row r="651" spans="2:17">
      <c r="B651" s="9"/>
      <c r="C651" s="9"/>
      <c r="D651" s="11"/>
      <c r="E651" s="12"/>
      <c r="F651" s="9"/>
      <c r="G651" s="9"/>
      <c r="H651"/>
      <c r="I651"/>
      <c r="J651"/>
      <c r="K651"/>
      <c r="L651"/>
      <c r="M651"/>
      <c r="N651"/>
      <c r="O651"/>
      <c r="P651" s="9"/>
      <c r="Q651" s="13"/>
    </row>
    <row r="652" spans="2:17">
      <c r="B652" s="9"/>
      <c r="C652" s="9"/>
      <c r="D652" s="11"/>
      <c r="E652" s="12"/>
      <c r="F652" s="9"/>
      <c r="G652" s="9"/>
      <c r="H652"/>
      <c r="I652"/>
      <c r="J652"/>
      <c r="K652"/>
      <c r="L652"/>
      <c r="M652"/>
      <c r="N652"/>
      <c r="O652"/>
      <c r="P652" s="9"/>
      <c r="Q652" s="13"/>
    </row>
    <row r="653" spans="2:17">
      <c r="B653" s="9"/>
      <c r="C653" s="9"/>
      <c r="D653" s="11"/>
      <c r="E653" s="12"/>
      <c r="F653" s="9"/>
      <c r="G653" s="9"/>
      <c r="H653"/>
      <c r="I653"/>
      <c r="J653"/>
      <c r="K653"/>
      <c r="L653"/>
      <c r="M653"/>
      <c r="N653"/>
      <c r="O653"/>
      <c r="P653" s="9"/>
      <c r="Q653" s="13"/>
    </row>
    <row r="654" spans="2:17">
      <c r="B654" s="9"/>
      <c r="C654" s="9"/>
      <c r="D654" s="11"/>
      <c r="E654" s="12"/>
      <c r="F654" s="9"/>
      <c r="G654" s="9"/>
      <c r="H654"/>
      <c r="I654"/>
      <c r="J654"/>
      <c r="K654"/>
      <c r="L654"/>
      <c r="M654"/>
      <c r="N654"/>
      <c r="O654"/>
      <c r="P654" s="9"/>
      <c r="Q654" s="13"/>
    </row>
    <row r="655" spans="2:17">
      <c r="B655" s="9"/>
      <c r="C655" s="9"/>
      <c r="D655" s="11"/>
      <c r="E655" s="12"/>
      <c r="F655" s="9"/>
      <c r="G655" s="9"/>
      <c r="H655"/>
      <c r="I655"/>
      <c r="J655"/>
      <c r="K655"/>
      <c r="L655"/>
      <c r="M655"/>
      <c r="N655"/>
      <c r="O655"/>
      <c r="P655" s="9"/>
      <c r="Q655" s="13"/>
    </row>
    <row r="656" spans="2:17">
      <c r="B656" s="9"/>
      <c r="C656" s="9"/>
      <c r="D656" s="11"/>
      <c r="E656" s="12"/>
      <c r="F656" s="9"/>
      <c r="G656" s="9"/>
      <c r="H656"/>
      <c r="I656"/>
      <c r="J656"/>
      <c r="K656"/>
      <c r="L656"/>
      <c r="M656"/>
      <c r="N656"/>
      <c r="O656"/>
      <c r="P656" s="9"/>
      <c r="Q656" s="13"/>
    </row>
    <row r="657" spans="2:17">
      <c r="B657" s="9"/>
      <c r="C657" s="9"/>
      <c r="D657" s="11"/>
      <c r="E657" s="12"/>
      <c r="F657" s="9"/>
      <c r="G657" s="9"/>
      <c r="H657"/>
      <c r="I657"/>
      <c r="J657"/>
      <c r="K657"/>
      <c r="L657"/>
      <c r="M657"/>
      <c r="N657"/>
      <c r="O657"/>
      <c r="P657" s="9"/>
      <c r="Q657" s="13"/>
    </row>
    <row r="658" spans="2:17">
      <c r="B658" s="9"/>
      <c r="C658" s="9"/>
      <c r="D658" s="11"/>
      <c r="E658" s="12"/>
      <c r="F658" s="9"/>
      <c r="G658" s="9"/>
      <c r="H658"/>
      <c r="I658"/>
      <c r="J658"/>
      <c r="K658"/>
      <c r="L658"/>
      <c r="M658"/>
      <c r="N658"/>
      <c r="O658"/>
      <c r="P658" s="9"/>
      <c r="Q658" s="13"/>
    </row>
    <row r="659" spans="2:17">
      <c r="B659" s="9"/>
      <c r="C659" s="9"/>
      <c r="D659" s="11"/>
      <c r="E659" s="12"/>
      <c r="F659" s="9"/>
      <c r="G659" s="9"/>
      <c r="H659"/>
      <c r="I659"/>
      <c r="J659"/>
      <c r="K659"/>
      <c r="L659"/>
      <c r="M659"/>
      <c r="N659"/>
      <c r="O659"/>
      <c r="P659" s="9"/>
      <c r="Q659" s="13"/>
    </row>
    <row r="660" spans="2:17">
      <c r="B660" s="9"/>
      <c r="C660" s="9"/>
      <c r="D660" s="11"/>
      <c r="E660" s="12"/>
      <c r="F660" s="9"/>
      <c r="G660" s="9"/>
      <c r="H660"/>
      <c r="I660"/>
      <c r="J660"/>
      <c r="K660"/>
      <c r="L660"/>
      <c r="M660"/>
      <c r="N660"/>
      <c r="O660"/>
      <c r="P660" s="9"/>
      <c r="Q660" s="13"/>
    </row>
    <row r="661" spans="2:17">
      <c r="B661" s="9"/>
      <c r="C661" s="9"/>
      <c r="D661" s="11"/>
      <c r="E661" s="12"/>
      <c r="F661" s="9"/>
      <c r="G661" s="9"/>
      <c r="H661"/>
      <c r="I661"/>
      <c r="J661"/>
      <c r="K661"/>
      <c r="L661"/>
      <c r="M661"/>
      <c r="N661"/>
      <c r="O661"/>
      <c r="P661" s="9"/>
      <c r="Q661" s="13"/>
    </row>
    <row r="662" spans="2:17">
      <c r="B662" s="9"/>
      <c r="C662" s="9"/>
      <c r="D662" s="11"/>
      <c r="E662" s="12"/>
      <c r="F662" s="9"/>
      <c r="G662" s="9"/>
      <c r="H662"/>
      <c r="I662"/>
      <c r="J662"/>
      <c r="K662"/>
      <c r="L662"/>
      <c r="M662"/>
      <c r="N662"/>
      <c r="O662"/>
      <c r="P662" s="9"/>
      <c r="Q662" s="13"/>
    </row>
    <row r="663" spans="2:17">
      <c r="B663" s="9"/>
      <c r="C663" s="9"/>
      <c r="D663" s="11"/>
      <c r="E663" s="12"/>
      <c r="F663" s="9"/>
      <c r="G663" s="9"/>
      <c r="H663"/>
      <c r="I663"/>
      <c r="J663"/>
      <c r="K663"/>
      <c r="L663"/>
      <c r="M663"/>
      <c r="N663"/>
      <c r="O663"/>
      <c r="P663" s="9"/>
      <c r="Q663" s="13"/>
    </row>
    <row r="664" spans="2:17">
      <c r="B664" s="9"/>
      <c r="C664" s="9"/>
      <c r="D664" s="11"/>
      <c r="E664" s="12"/>
      <c r="F664" s="9"/>
      <c r="G664" s="9"/>
      <c r="H664"/>
      <c r="I664"/>
      <c r="J664"/>
      <c r="K664"/>
      <c r="L664"/>
      <c r="M664"/>
      <c r="N664"/>
      <c r="O664"/>
      <c r="P664" s="9"/>
      <c r="Q664" s="13"/>
    </row>
    <row r="665" spans="2:17">
      <c r="B665" s="9"/>
      <c r="C665" s="9"/>
      <c r="D665" s="11"/>
      <c r="E665" s="12"/>
      <c r="F665" s="9"/>
      <c r="G665" s="9"/>
      <c r="H665"/>
      <c r="I665"/>
      <c r="J665"/>
      <c r="K665"/>
      <c r="L665"/>
      <c r="M665"/>
      <c r="N665"/>
      <c r="O665"/>
      <c r="P665" s="9"/>
      <c r="Q665" s="13"/>
    </row>
    <row r="666" spans="2:17">
      <c r="B666" s="9"/>
      <c r="C666" s="9"/>
      <c r="D666" s="11"/>
      <c r="E666" s="12"/>
      <c r="F666" s="9"/>
      <c r="G666" s="9"/>
      <c r="H666"/>
      <c r="I666"/>
      <c r="J666"/>
      <c r="K666"/>
      <c r="L666"/>
      <c r="M666"/>
      <c r="N666"/>
      <c r="O666"/>
      <c r="P666" s="9"/>
      <c r="Q666" s="13"/>
    </row>
    <row r="667" spans="2:17">
      <c r="B667" s="9"/>
      <c r="C667" s="9"/>
      <c r="D667" s="11"/>
      <c r="E667" s="12"/>
      <c r="F667" s="9"/>
      <c r="G667" s="9"/>
      <c r="H667"/>
      <c r="I667"/>
      <c r="J667"/>
      <c r="K667"/>
      <c r="L667"/>
      <c r="M667"/>
      <c r="N667"/>
      <c r="O667"/>
      <c r="P667" s="9"/>
      <c r="Q667" s="13"/>
    </row>
    <row r="668" spans="2:17">
      <c r="B668" s="9"/>
      <c r="C668" s="9"/>
      <c r="D668" s="11"/>
      <c r="E668" s="12"/>
      <c r="F668" s="9"/>
      <c r="G668" s="9"/>
      <c r="H668"/>
      <c r="I668"/>
      <c r="J668"/>
      <c r="K668"/>
      <c r="L668"/>
      <c r="M668"/>
      <c r="N668"/>
      <c r="O668"/>
      <c r="P668" s="9"/>
      <c r="Q668" s="13"/>
    </row>
    <row r="669" spans="2:17">
      <c r="B669" s="9"/>
      <c r="C669" s="9"/>
      <c r="D669" s="11"/>
      <c r="E669" s="12"/>
      <c r="F669" s="9"/>
      <c r="G669" s="9"/>
      <c r="H669"/>
      <c r="I669"/>
      <c r="J669"/>
      <c r="K669"/>
      <c r="L669"/>
      <c r="M669"/>
      <c r="N669"/>
      <c r="O669"/>
      <c r="P669" s="9"/>
      <c r="Q669" s="13"/>
    </row>
    <row r="670" spans="2:17">
      <c r="B670" s="9"/>
      <c r="C670" s="9"/>
      <c r="D670" s="11"/>
      <c r="E670" s="12"/>
      <c r="F670" s="9"/>
      <c r="G670" s="9"/>
      <c r="H670"/>
      <c r="I670"/>
      <c r="J670"/>
      <c r="K670"/>
      <c r="L670"/>
      <c r="M670"/>
      <c r="N670"/>
      <c r="O670"/>
      <c r="P670" s="9"/>
      <c r="Q670" s="13"/>
    </row>
    <row r="671" spans="2:17">
      <c r="B671" s="9"/>
      <c r="C671" s="9"/>
      <c r="D671" s="11"/>
      <c r="E671" s="12"/>
      <c r="F671" s="9"/>
      <c r="G671" s="9"/>
      <c r="H671"/>
      <c r="I671"/>
      <c r="J671"/>
      <c r="K671"/>
      <c r="L671"/>
      <c r="M671"/>
      <c r="N671"/>
      <c r="O671"/>
      <c r="P671" s="9"/>
      <c r="Q671" s="13"/>
    </row>
    <row r="672" spans="2:17">
      <c r="B672" s="9"/>
      <c r="C672" s="9"/>
      <c r="D672" s="11"/>
      <c r="E672" s="12"/>
      <c r="F672" s="9"/>
      <c r="G672" s="9"/>
      <c r="H672"/>
      <c r="I672"/>
      <c r="J672"/>
      <c r="K672"/>
      <c r="L672"/>
      <c r="M672"/>
      <c r="N672"/>
      <c r="O672"/>
      <c r="P672" s="9"/>
      <c r="Q672" s="13"/>
    </row>
    <row r="673" spans="2:17">
      <c r="B673" s="9"/>
      <c r="C673" s="9"/>
      <c r="D673" s="11"/>
      <c r="E673" s="12"/>
      <c r="F673" s="9"/>
      <c r="G673" s="9"/>
      <c r="H673"/>
      <c r="I673"/>
      <c r="J673"/>
      <c r="K673"/>
      <c r="L673"/>
      <c r="M673"/>
      <c r="N673"/>
      <c r="O673"/>
      <c r="P673" s="9"/>
      <c r="Q673" s="13"/>
    </row>
    <row r="674" spans="2:17">
      <c r="B674" s="9"/>
      <c r="C674" s="9"/>
      <c r="D674" s="11"/>
      <c r="E674" s="12"/>
      <c r="F674" s="9"/>
      <c r="G674" s="9"/>
      <c r="H674"/>
      <c r="I674"/>
      <c r="J674"/>
      <c r="K674"/>
      <c r="L674"/>
      <c r="M674"/>
      <c r="N674"/>
      <c r="O674"/>
      <c r="P674" s="9"/>
      <c r="Q674" s="13"/>
    </row>
    <row r="675" spans="2:17">
      <c r="B675" s="9"/>
      <c r="C675" s="9"/>
      <c r="D675" s="11"/>
      <c r="E675" s="12"/>
      <c r="F675" s="9"/>
      <c r="G675" s="9"/>
      <c r="H675"/>
      <c r="I675"/>
      <c r="J675"/>
      <c r="K675"/>
      <c r="L675"/>
      <c r="M675"/>
      <c r="N675"/>
      <c r="O675"/>
      <c r="P675" s="9"/>
      <c r="Q675" s="13"/>
    </row>
    <row r="676" spans="2:17">
      <c r="B676" s="9"/>
      <c r="C676" s="9"/>
      <c r="D676" s="11"/>
      <c r="E676" s="12"/>
      <c r="F676" s="9"/>
      <c r="G676" s="9"/>
      <c r="H676"/>
      <c r="I676"/>
      <c r="J676"/>
      <c r="K676"/>
      <c r="L676"/>
      <c r="M676"/>
      <c r="N676"/>
      <c r="O676"/>
      <c r="P676" s="9"/>
      <c r="Q676" s="13"/>
    </row>
    <row r="677" spans="2:17">
      <c r="B677" s="9"/>
      <c r="C677" s="9"/>
      <c r="D677" s="11"/>
      <c r="E677" s="12"/>
      <c r="F677" s="9"/>
      <c r="G677" s="9"/>
      <c r="H677"/>
      <c r="I677"/>
      <c r="J677"/>
      <c r="K677"/>
      <c r="L677"/>
      <c r="M677"/>
      <c r="N677"/>
      <c r="O677"/>
      <c r="P677" s="9"/>
      <c r="Q677" s="13"/>
    </row>
    <row r="678" spans="2:17">
      <c r="B678" s="9"/>
      <c r="C678" s="9"/>
      <c r="D678" s="11"/>
      <c r="E678" s="12"/>
      <c r="F678" s="9"/>
      <c r="G678" s="9"/>
      <c r="H678"/>
      <c r="I678"/>
      <c r="J678"/>
      <c r="K678"/>
      <c r="L678"/>
      <c r="M678"/>
      <c r="N678"/>
      <c r="O678"/>
      <c r="P678" s="9"/>
      <c r="Q678" s="13"/>
    </row>
    <row r="679" spans="2:17">
      <c r="B679" s="9"/>
      <c r="C679" s="9"/>
      <c r="D679" s="11"/>
      <c r="E679" s="12"/>
      <c r="F679" s="9"/>
      <c r="G679" s="9"/>
      <c r="H679"/>
      <c r="I679"/>
      <c r="J679"/>
      <c r="K679"/>
      <c r="L679"/>
      <c r="M679"/>
      <c r="N679"/>
      <c r="O679"/>
      <c r="P679" s="9"/>
      <c r="Q679" s="13"/>
    </row>
    <row r="680" spans="2:17">
      <c r="B680" s="9"/>
      <c r="C680" s="9"/>
      <c r="D680" s="11"/>
      <c r="E680" s="12"/>
      <c r="F680" s="9"/>
      <c r="G680" s="9"/>
      <c r="H680"/>
      <c r="I680"/>
      <c r="J680"/>
      <c r="K680"/>
      <c r="L680"/>
      <c r="M680"/>
      <c r="N680"/>
      <c r="O680"/>
      <c r="P680" s="9"/>
      <c r="Q680" s="13"/>
    </row>
    <row r="681" spans="2:17">
      <c r="B681" s="9"/>
      <c r="C681" s="9"/>
      <c r="D681" s="11"/>
      <c r="E681" s="12"/>
      <c r="F681" s="9"/>
      <c r="G681" s="9"/>
      <c r="H681"/>
      <c r="I681"/>
      <c r="J681"/>
      <c r="K681"/>
      <c r="L681"/>
      <c r="M681"/>
      <c r="N681"/>
      <c r="O681"/>
      <c r="P681" s="9"/>
      <c r="Q681" s="13"/>
    </row>
    <row r="682" spans="2:17">
      <c r="B682" s="9"/>
      <c r="C682" s="9"/>
      <c r="D682" s="11"/>
      <c r="E682" s="12"/>
      <c r="F682" s="9"/>
      <c r="G682" s="9"/>
      <c r="H682"/>
      <c r="I682"/>
      <c r="J682"/>
      <c r="K682"/>
      <c r="L682"/>
      <c r="M682"/>
      <c r="N682"/>
      <c r="O682"/>
      <c r="P682" s="9"/>
      <c r="Q682" s="13"/>
    </row>
    <row r="683" spans="2:17">
      <c r="B683" s="9"/>
      <c r="C683" s="9"/>
      <c r="D683" s="11"/>
      <c r="E683" s="12"/>
      <c r="F683" s="9"/>
      <c r="G683" s="9"/>
      <c r="H683"/>
      <c r="I683"/>
      <c r="J683"/>
      <c r="K683"/>
      <c r="L683"/>
      <c r="M683"/>
      <c r="N683"/>
      <c r="O683"/>
      <c r="P683" s="9"/>
      <c r="Q683" s="13"/>
    </row>
    <row r="684" spans="2:17">
      <c r="B684" s="9"/>
      <c r="C684" s="9"/>
      <c r="D684" s="11"/>
      <c r="E684" s="12"/>
      <c r="F684" s="9"/>
      <c r="G684" s="9"/>
      <c r="H684"/>
      <c r="I684"/>
      <c r="J684"/>
      <c r="K684"/>
      <c r="L684"/>
      <c r="M684"/>
      <c r="N684"/>
      <c r="O684"/>
      <c r="P684" s="9"/>
      <c r="Q684" s="13"/>
    </row>
    <row r="685" spans="2:17">
      <c r="B685" s="9"/>
      <c r="C685" s="9"/>
      <c r="D685" s="11"/>
      <c r="E685" s="12"/>
      <c r="F685" s="9"/>
      <c r="G685" s="9"/>
      <c r="H685"/>
      <c r="I685"/>
      <c r="J685"/>
      <c r="K685"/>
      <c r="L685"/>
      <c r="M685"/>
      <c r="N685"/>
      <c r="O685"/>
      <c r="P685" s="9"/>
      <c r="Q685" s="13"/>
    </row>
    <row r="686" spans="2:17">
      <c r="B686" s="9"/>
      <c r="C686" s="9"/>
      <c r="D686" s="11"/>
      <c r="E686" s="12"/>
      <c r="F686" s="9"/>
      <c r="G686" s="9"/>
      <c r="H686"/>
      <c r="I686"/>
      <c r="J686"/>
      <c r="K686"/>
      <c r="L686"/>
      <c r="M686"/>
      <c r="N686"/>
      <c r="O686"/>
      <c r="P686" s="9"/>
      <c r="Q686" s="13"/>
    </row>
    <row r="687" spans="2:17">
      <c r="B687" s="9"/>
      <c r="C687" s="9"/>
      <c r="D687" s="11"/>
      <c r="E687" s="12"/>
      <c r="F687" s="9"/>
      <c r="G687" s="9"/>
      <c r="H687"/>
      <c r="I687"/>
      <c r="J687"/>
      <c r="K687"/>
      <c r="L687"/>
      <c r="M687"/>
      <c r="N687"/>
      <c r="O687"/>
      <c r="P687" s="9"/>
      <c r="Q687" s="13"/>
    </row>
    <row r="688" spans="2:17">
      <c r="B688" s="9"/>
      <c r="C688" s="9"/>
      <c r="D688" s="11"/>
      <c r="E688" s="12"/>
      <c r="F688" s="9"/>
      <c r="G688" s="9"/>
      <c r="H688"/>
      <c r="I688"/>
      <c r="J688"/>
      <c r="K688"/>
      <c r="L688"/>
      <c r="M688"/>
      <c r="N688"/>
      <c r="O688"/>
      <c r="P688" s="9"/>
      <c r="Q688" s="13"/>
    </row>
    <row r="689" spans="2:17">
      <c r="B689" s="9"/>
      <c r="C689" s="9"/>
      <c r="D689" s="11"/>
      <c r="E689" s="12"/>
      <c r="F689" s="9"/>
      <c r="G689" s="9"/>
      <c r="H689"/>
      <c r="I689"/>
      <c r="J689"/>
      <c r="K689"/>
      <c r="L689"/>
      <c r="M689"/>
      <c r="N689"/>
      <c r="O689"/>
      <c r="P689" s="9"/>
      <c r="Q689" s="13"/>
    </row>
    <row r="690" spans="2:17">
      <c r="B690" s="9"/>
      <c r="C690" s="9"/>
      <c r="D690" s="11"/>
      <c r="E690" s="12"/>
      <c r="F690" s="9"/>
      <c r="G690" s="9"/>
      <c r="H690"/>
      <c r="I690"/>
      <c r="J690"/>
      <c r="K690"/>
      <c r="L690"/>
      <c r="M690"/>
      <c r="N690"/>
      <c r="O690"/>
      <c r="P690" s="9"/>
      <c r="Q690" s="13"/>
    </row>
    <row r="691" spans="2:17">
      <c r="B691" s="9"/>
      <c r="C691" s="9"/>
      <c r="D691" s="11"/>
      <c r="E691" s="12"/>
      <c r="F691" s="9"/>
      <c r="G691" s="9"/>
      <c r="H691"/>
      <c r="I691"/>
      <c r="J691"/>
      <c r="K691"/>
      <c r="L691"/>
      <c r="M691"/>
      <c r="N691"/>
      <c r="O691"/>
      <c r="P691" s="9"/>
      <c r="Q691" s="13"/>
    </row>
    <row r="692" spans="2:17">
      <c r="B692" s="9"/>
      <c r="C692" s="9"/>
      <c r="D692" s="11"/>
      <c r="E692" s="12"/>
      <c r="F692" s="9"/>
      <c r="G692" s="9"/>
      <c r="H692"/>
      <c r="I692"/>
      <c r="J692"/>
      <c r="K692"/>
      <c r="L692"/>
      <c r="M692"/>
      <c r="N692"/>
      <c r="O692"/>
      <c r="P692" s="9"/>
      <c r="Q692" s="13"/>
    </row>
    <row r="693" spans="2:17">
      <c r="B693" s="9"/>
      <c r="C693" s="9"/>
      <c r="D693" s="11"/>
      <c r="E693" s="12"/>
      <c r="F693" s="9"/>
      <c r="G693" s="9"/>
      <c r="H693"/>
      <c r="I693"/>
      <c r="J693"/>
      <c r="K693"/>
      <c r="L693"/>
      <c r="M693"/>
      <c r="N693"/>
      <c r="O693"/>
      <c r="P693" s="9"/>
      <c r="Q693" s="13"/>
    </row>
    <row r="694" spans="2:17">
      <c r="B694" s="9"/>
      <c r="C694" s="9"/>
      <c r="D694" s="11"/>
      <c r="E694" s="12"/>
      <c r="F694" s="9"/>
      <c r="G694" s="9"/>
      <c r="H694"/>
      <c r="I694"/>
      <c r="J694"/>
      <c r="K694"/>
      <c r="L694"/>
      <c r="M694"/>
      <c r="N694"/>
      <c r="O694"/>
      <c r="P694" s="9"/>
      <c r="Q694" s="13"/>
    </row>
    <row r="695" spans="2:17">
      <c r="B695" s="9"/>
      <c r="C695" s="9"/>
      <c r="D695" s="11"/>
      <c r="E695" s="12"/>
      <c r="F695" s="9"/>
      <c r="G695" s="9"/>
      <c r="H695"/>
      <c r="I695"/>
      <c r="J695"/>
      <c r="K695"/>
      <c r="L695"/>
      <c r="M695"/>
      <c r="N695"/>
      <c r="O695"/>
      <c r="P695" s="9"/>
      <c r="Q695" s="13"/>
    </row>
    <row r="696" spans="2:17">
      <c r="B696" s="9"/>
      <c r="C696" s="9"/>
      <c r="D696" s="11"/>
      <c r="E696" s="12"/>
      <c r="F696" s="9"/>
      <c r="G696" s="9"/>
      <c r="H696"/>
      <c r="I696"/>
      <c r="J696"/>
      <c r="K696"/>
      <c r="L696"/>
      <c r="M696"/>
      <c r="N696"/>
      <c r="O696"/>
      <c r="P696" s="9"/>
      <c r="Q696" s="13"/>
    </row>
    <row r="697" spans="2:17">
      <c r="B697" s="9"/>
      <c r="C697" s="9"/>
      <c r="D697" s="11"/>
      <c r="E697" s="12"/>
      <c r="F697" s="9"/>
      <c r="G697" s="9"/>
      <c r="H697"/>
      <c r="I697"/>
      <c r="J697"/>
      <c r="K697"/>
      <c r="L697"/>
      <c r="M697"/>
      <c r="N697"/>
      <c r="O697"/>
      <c r="P697" s="9"/>
      <c r="Q697" s="13"/>
    </row>
    <row r="698" spans="2:17">
      <c r="B698" s="9"/>
      <c r="C698" s="9"/>
      <c r="D698" s="11"/>
      <c r="E698" s="12"/>
      <c r="F698" s="9"/>
      <c r="G698" s="9"/>
      <c r="H698"/>
      <c r="I698"/>
      <c r="J698"/>
      <c r="K698"/>
      <c r="L698"/>
      <c r="M698"/>
      <c r="N698"/>
      <c r="O698"/>
      <c r="P698" s="9"/>
      <c r="Q698" s="13"/>
    </row>
    <row r="699" spans="2:17">
      <c r="B699" s="9"/>
      <c r="C699" s="9"/>
      <c r="D699" s="11"/>
      <c r="E699" s="12"/>
      <c r="F699" s="9"/>
      <c r="G699" s="9"/>
      <c r="H699"/>
      <c r="I699"/>
      <c r="J699"/>
      <c r="K699"/>
      <c r="L699"/>
      <c r="M699"/>
      <c r="N699"/>
      <c r="O699"/>
      <c r="P699" s="9"/>
      <c r="Q699" s="13"/>
    </row>
    <row r="700" spans="2:17">
      <c r="B700" s="9"/>
      <c r="C700" s="9"/>
      <c r="D700" s="11"/>
      <c r="E700" s="12"/>
      <c r="F700" s="9"/>
      <c r="G700" s="9"/>
      <c r="H700"/>
      <c r="I700"/>
      <c r="J700"/>
      <c r="K700"/>
      <c r="L700"/>
      <c r="M700"/>
      <c r="N700"/>
      <c r="O700"/>
      <c r="P700" s="9"/>
      <c r="Q700" s="13"/>
    </row>
    <row r="701" spans="2:17">
      <c r="B701" s="9"/>
      <c r="C701" s="9"/>
      <c r="D701" s="11"/>
      <c r="E701" s="12"/>
      <c r="F701" s="9"/>
      <c r="G701" s="9"/>
      <c r="H701"/>
      <c r="I701"/>
      <c r="J701"/>
      <c r="K701"/>
      <c r="L701"/>
      <c r="M701"/>
      <c r="N701"/>
      <c r="O701"/>
      <c r="P701" s="9"/>
      <c r="Q701" s="13"/>
    </row>
    <row r="702" spans="2:17">
      <c r="B702" s="9"/>
      <c r="C702" s="9"/>
      <c r="D702" s="11"/>
      <c r="E702" s="12"/>
      <c r="F702" s="9"/>
      <c r="G702" s="9"/>
      <c r="H702"/>
      <c r="I702"/>
      <c r="J702"/>
      <c r="K702"/>
      <c r="L702"/>
      <c r="M702"/>
      <c r="N702"/>
      <c r="O702"/>
      <c r="P702" s="9"/>
      <c r="Q702" s="13"/>
    </row>
    <row r="703" spans="2:17">
      <c r="B703" s="9"/>
      <c r="C703" s="9"/>
      <c r="D703" s="11"/>
      <c r="E703" s="12"/>
      <c r="F703" s="9"/>
      <c r="G703" s="9"/>
      <c r="H703"/>
      <c r="I703"/>
      <c r="J703"/>
      <c r="K703"/>
      <c r="L703"/>
      <c r="M703"/>
      <c r="N703"/>
      <c r="O703"/>
      <c r="P703" s="9"/>
      <c r="Q703" s="13"/>
    </row>
    <row r="704" spans="2:17">
      <c r="B704" s="9"/>
      <c r="C704" s="9"/>
      <c r="D704" s="11"/>
      <c r="E704" s="12"/>
      <c r="F704" s="9"/>
      <c r="G704" s="9"/>
      <c r="H704"/>
      <c r="I704"/>
      <c r="J704"/>
      <c r="K704"/>
      <c r="L704"/>
      <c r="M704"/>
      <c r="N704"/>
      <c r="O704"/>
      <c r="P704" s="9"/>
      <c r="Q704" s="13"/>
    </row>
    <row r="705" spans="2:17">
      <c r="B705" s="9"/>
      <c r="C705" s="9"/>
      <c r="D705" s="11"/>
      <c r="E705" s="12"/>
      <c r="F705" s="9"/>
      <c r="G705" s="9"/>
      <c r="H705"/>
      <c r="I705"/>
      <c r="J705"/>
      <c r="K705"/>
      <c r="L705"/>
      <c r="M705"/>
      <c r="N705"/>
      <c r="O705"/>
      <c r="P705" s="9"/>
      <c r="Q705" s="13"/>
    </row>
    <row r="706" spans="2:17">
      <c r="B706" s="9"/>
      <c r="C706" s="9"/>
      <c r="D706" s="11"/>
      <c r="E706" s="12"/>
      <c r="F706" s="9"/>
      <c r="G706" s="9"/>
      <c r="H706"/>
      <c r="I706"/>
      <c r="J706"/>
      <c r="K706"/>
      <c r="L706"/>
      <c r="M706"/>
      <c r="N706"/>
      <c r="O706"/>
      <c r="P706" s="9"/>
      <c r="Q706" s="13"/>
    </row>
    <row r="707" spans="2:17">
      <c r="B707" s="9"/>
      <c r="C707" s="9"/>
      <c r="D707" s="11"/>
      <c r="E707" s="12"/>
      <c r="F707" s="9"/>
      <c r="G707" s="9"/>
      <c r="H707"/>
      <c r="I707"/>
      <c r="J707"/>
      <c r="K707"/>
      <c r="L707"/>
      <c r="M707"/>
      <c r="N707"/>
      <c r="O707"/>
      <c r="P707" s="9"/>
      <c r="Q707" s="13"/>
    </row>
    <row r="708" spans="2:17">
      <c r="B708" s="9"/>
      <c r="C708" s="9"/>
      <c r="D708" s="11"/>
      <c r="E708" s="12"/>
      <c r="F708" s="9"/>
      <c r="G708" s="9"/>
      <c r="H708"/>
      <c r="I708"/>
      <c r="J708"/>
      <c r="K708"/>
      <c r="L708"/>
      <c r="M708"/>
      <c r="N708"/>
      <c r="O708"/>
      <c r="P708" s="9"/>
      <c r="Q708" s="13"/>
    </row>
    <row r="709" spans="2:17">
      <c r="B709" s="9"/>
      <c r="C709" s="9"/>
      <c r="D709" s="11"/>
      <c r="E709" s="12"/>
      <c r="F709" s="9"/>
      <c r="G709" s="9"/>
      <c r="H709"/>
      <c r="I709"/>
      <c r="J709"/>
      <c r="K709"/>
      <c r="L709"/>
      <c r="M709"/>
      <c r="N709"/>
      <c r="O709"/>
      <c r="P709" s="9"/>
      <c r="Q709" s="13"/>
    </row>
    <row r="710" spans="2:17">
      <c r="B710" s="9"/>
      <c r="C710" s="9"/>
      <c r="D710" s="11"/>
      <c r="E710" s="12"/>
      <c r="F710" s="9"/>
      <c r="G710" s="9"/>
      <c r="H710"/>
      <c r="I710"/>
      <c r="J710"/>
      <c r="K710"/>
      <c r="L710"/>
      <c r="M710"/>
      <c r="N710"/>
      <c r="O710"/>
      <c r="P710" s="9"/>
      <c r="Q710" s="13"/>
    </row>
    <row r="711" spans="2:17">
      <c r="B711" s="9"/>
      <c r="C711" s="9"/>
      <c r="D711" s="11"/>
      <c r="E711" s="12"/>
      <c r="F711" s="9"/>
      <c r="G711" s="9"/>
      <c r="H711"/>
      <c r="I711"/>
      <c r="J711"/>
      <c r="K711"/>
      <c r="L711"/>
      <c r="M711"/>
      <c r="N711"/>
      <c r="O711"/>
      <c r="P711" s="9"/>
      <c r="Q711" s="13"/>
    </row>
    <row r="712" spans="2:17">
      <c r="B712" s="9"/>
      <c r="C712" s="9"/>
      <c r="D712" s="11"/>
      <c r="E712" s="12"/>
      <c r="F712" s="9"/>
      <c r="G712" s="9"/>
      <c r="H712"/>
      <c r="I712"/>
      <c r="J712"/>
      <c r="K712"/>
      <c r="L712"/>
      <c r="M712"/>
      <c r="N712"/>
      <c r="O712"/>
      <c r="P712" s="9"/>
      <c r="Q712" s="13"/>
    </row>
    <row r="713" spans="2:17">
      <c r="B713" s="9"/>
      <c r="C713" s="9"/>
      <c r="D713" s="11"/>
      <c r="E713" s="12"/>
      <c r="F713" s="9"/>
      <c r="G713" s="9"/>
      <c r="H713"/>
      <c r="I713"/>
      <c r="J713"/>
      <c r="K713"/>
      <c r="L713"/>
      <c r="M713"/>
      <c r="N713"/>
      <c r="O713"/>
      <c r="P713" s="9"/>
      <c r="Q713" s="13"/>
    </row>
    <row r="714" spans="2:17">
      <c r="B714" s="9"/>
      <c r="C714" s="9"/>
      <c r="D714" s="11"/>
      <c r="E714" s="12"/>
      <c r="F714" s="9"/>
      <c r="G714" s="9"/>
      <c r="H714"/>
      <c r="I714"/>
      <c r="J714"/>
      <c r="K714"/>
      <c r="L714"/>
      <c r="M714"/>
      <c r="N714"/>
      <c r="O714"/>
      <c r="P714" s="9"/>
      <c r="Q714" s="13"/>
    </row>
    <row r="715" spans="2:17">
      <c r="B715" s="9"/>
      <c r="C715" s="9"/>
      <c r="D715" s="11"/>
      <c r="E715" s="12"/>
      <c r="F715" s="9"/>
      <c r="G715" s="9"/>
      <c r="H715"/>
      <c r="I715"/>
      <c r="J715"/>
      <c r="K715"/>
      <c r="L715"/>
      <c r="M715"/>
      <c r="N715"/>
      <c r="O715"/>
      <c r="P715" s="9"/>
      <c r="Q715" s="13"/>
    </row>
    <row r="716" spans="2:17">
      <c r="B716" s="9"/>
      <c r="C716" s="9"/>
      <c r="D716" s="11"/>
      <c r="E716" s="12"/>
      <c r="F716" s="9"/>
      <c r="G716" s="9"/>
      <c r="H716"/>
      <c r="I716"/>
      <c r="J716"/>
      <c r="K716"/>
      <c r="L716"/>
      <c r="M716"/>
      <c r="N716"/>
      <c r="O716"/>
      <c r="P716" s="9"/>
      <c r="Q716" s="13"/>
    </row>
    <row r="717" spans="2:17">
      <c r="B717" s="9"/>
      <c r="C717" s="9"/>
      <c r="D717" s="11"/>
      <c r="E717" s="12"/>
      <c r="F717" s="9"/>
      <c r="G717" s="9"/>
      <c r="H717"/>
      <c r="I717"/>
      <c r="J717"/>
      <c r="K717"/>
      <c r="L717"/>
      <c r="M717"/>
      <c r="N717"/>
      <c r="O717"/>
      <c r="P717" s="9"/>
      <c r="Q717" s="13"/>
    </row>
    <row r="718" spans="2:17">
      <c r="B718" s="9"/>
      <c r="C718" s="9"/>
      <c r="D718" s="11"/>
      <c r="E718" s="12"/>
      <c r="F718" s="9"/>
      <c r="G718" s="9"/>
      <c r="H718"/>
      <c r="I718"/>
      <c r="J718"/>
      <c r="K718"/>
      <c r="L718"/>
      <c r="M718"/>
      <c r="N718"/>
      <c r="O718"/>
      <c r="P718" s="9"/>
      <c r="Q718" s="13"/>
    </row>
    <row r="719" spans="2:17">
      <c r="B719" s="9"/>
      <c r="C719" s="9"/>
      <c r="D719" s="11"/>
      <c r="E719" s="12"/>
      <c r="F719" s="9"/>
      <c r="G719" s="9"/>
      <c r="H719"/>
      <c r="I719"/>
      <c r="J719"/>
      <c r="K719"/>
      <c r="L719"/>
      <c r="M719"/>
      <c r="N719"/>
      <c r="O719"/>
      <c r="P719" s="9"/>
      <c r="Q719" s="13"/>
    </row>
    <row r="720" spans="2:17">
      <c r="B720" s="9"/>
      <c r="C720" s="9"/>
      <c r="D720" s="11"/>
      <c r="E720" s="12"/>
      <c r="F720" s="9"/>
      <c r="G720" s="9"/>
      <c r="H720"/>
      <c r="I720"/>
      <c r="J720"/>
      <c r="K720"/>
      <c r="L720"/>
      <c r="M720"/>
      <c r="N720"/>
      <c r="O720"/>
      <c r="P720" s="9"/>
      <c r="Q720" s="13"/>
    </row>
    <row r="721" spans="2:17">
      <c r="B721" s="9"/>
      <c r="C721" s="9"/>
      <c r="D721" s="11"/>
      <c r="E721" s="12"/>
      <c r="F721" s="9"/>
      <c r="G721" s="9"/>
      <c r="H721"/>
      <c r="I721"/>
      <c r="J721"/>
      <c r="K721"/>
      <c r="L721"/>
      <c r="M721"/>
      <c r="N721"/>
      <c r="O721"/>
      <c r="P721" s="9"/>
      <c r="Q721" s="13"/>
    </row>
    <row r="722" spans="2:17">
      <c r="B722" s="9"/>
      <c r="C722" s="9"/>
      <c r="D722" s="11"/>
      <c r="E722" s="12"/>
      <c r="F722" s="9"/>
      <c r="G722" s="9"/>
      <c r="H722"/>
      <c r="I722"/>
      <c r="J722"/>
      <c r="K722"/>
      <c r="L722"/>
      <c r="M722"/>
      <c r="N722"/>
      <c r="O722"/>
      <c r="P722" s="9"/>
      <c r="Q722" s="13"/>
    </row>
    <row r="723" spans="2:17">
      <c r="B723" s="9"/>
      <c r="C723" s="9"/>
      <c r="D723" s="11"/>
      <c r="E723" s="12"/>
      <c r="F723" s="9"/>
      <c r="G723" s="9"/>
      <c r="H723"/>
      <c r="I723"/>
      <c r="J723"/>
      <c r="K723"/>
      <c r="L723"/>
      <c r="M723"/>
      <c r="N723"/>
      <c r="O723"/>
      <c r="P723" s="9"/>
      <c r="Q723" s="13"/>
    </row>
    <row r="724" spans="2:17">
      <c r="B724" s="9"/>
      <c r="C724" s="9"/>
      <c r="D724" s="11"/>
      <c r="E724" s="12"/>
      <c r="F724" s="9"/>
      <c r="G724" s="9"/>
      <c r="H724"/>
      <c r="I724"/>
      <c r="J724"/>
      <c r="K724"/>
      <c r="L724"/>
      <c r="M724"/>
      <c r="N724"/>
      <c r="O724"/>
      <c r="P724" s="9"/>
      <c r="Q724" s="13"/>
    </row>
    <row r="725" spans="2:17">
      <c r="B725" s="9"/>
      <c r="C725" s="9"/>
      <c r="D725" s="11"/>
      <c r="E725" s="12"/>
      <c r="F725" s="9"/>
      <c r="G725" s="9"/>
      <c r="H725"/>
      <c r="I725"/>
      <c r="J725"/>
      <c r="K725"/>
      <c r="L725"/>
      <c r="M725"/>
      <c r="N725"/>
      <c r="O725"/>
      <c r="P725" s="9"/>
      <c r="Q725" s="13"/>
    </row>
    <row r="726" spans="2:17">
      <c r="B726" s="9"/>
      <c r="C726" s="9"/>
      <c r="D726" s="11"/>
      <c r="E726" s="12"/>
      <c r="F726" s="9"/>
      <c r="G726" s="9"/>
      <c r="H726"/>
      <c r="I726"/>
      <c r="J726"/>
      <c r="K726"/>
      <c r="L726"/>
      <c r="M726"/>
      <c r="N726"/>
      <c r="O726"/>
      <c r="P726" s="9"/>
      <c r="Q726" s="13"/>
    </row>
    <row r="727" spans="2:17">
      <c r="B727" s="9"/>
      <c r="C727" s="9"/>
      <c r="D727" s="11"/>
      <c r="E727" s="12"/>
      <c r="F727" s="9"/>
      <c r="G727" s="9"/>
      <c r="H727"/>
      <c r="I727"/>
      <c r="J727"/>
      <c r="K727"/>
      <c r="L727"/>
      <c r="M727"/>
      <c r="N727"/>
      <c r="O727"/>
      <c r="P727" s="9"/>
      <c r="Q727" s="13"/>
    </row>
    <row r="728" spans="2:17">
      <c r="B728" s="9"/>
      <c r="C728" s="9"/>
      <c r="D728" s="11"/>
      <c r="E728" s="12"/>
      <c r="F728" s="9"/>
      <c r="G728" s="9"/>
      <c r="H728"/>
      <c r="I728"/>
      <c r="J728"/>
      <c r="K728"/>
      <c r="L728"/>
      <c r="M728"/>
      <c r="N728"/>
      <c r="O728"/>
      <c r="P728" s="9"/>
      <c r="Q728" s="13"/>
    </row>
    <row r="729" spans="2:17">
      <c r="B729" s="9"/>
      <c r="C729" s="9"/>
      <c r="D729" s="11"/>
      <c r="E729" s="12"/>
      <c r="F729" s="9"/>
      <c r="G729" s="9"/>
      <c r="H729"/>
      <c r="I729"/>
      <c r="J729"/>
      <c r="K729"/>
      <c r="L729"/>
      <c r="M729"/>
      <c r="N729"/>
      <c r="O729"/>
      <c r="P729" s="9"/>
      <c r="Q729" s="13"/>
    </row>
    <row r="730" spans="2:17">
      <c r="B730" s="9"/>
      <c r="C730" s="9"/>
      <c r="D730" s="11"/>
      <c r="E730" s="12"/>
      <c r="F730" s="9"/>
      <c r="G730" s="9"/>
      <c r="H730"/>
      <c r="I730"/>
      <c r="J730"/>
      <c r="K730"/>
      <c r="L730"/>
      <c r="M730"/>
      <c r="N730"/>
      <c r="O730"/>
      <c r="P730" s="9"/>
      <c r="Q730" s="13"/>
    </row>
    <row r="731" spans="2:17">
      <c r="B731" s="9"/>
      <c r="C731" s="9"/>
      <c r="D731" s="11"/>
      <c r="E731" s="12"/>
      <c r="F731" s="9"/>
      <c r="G731" s="9"/>
      <c r="H731"/>
      <c r="I731"/>
      <c r="J731"/>
      <c r="K731"/>
      <c r="L731"/>
      <c r="M731"/>
      <c r="N731"/>
      <c r="O731"/>
      <c r="P731" s="9"/>
      <c r="Q731" s="13"/>
    </row>
    <row r="732" spans="2:17">
      <c r="B732" s="9"/>
      <c r="C732" s="9"/>
      <c r="D732" s="11"/>
      <c r="E732" s="12"/>
      <c r="F732" s="9"/>
      <c r="G732" s="9"/>
      <c r="H732"/>
      <c r="I732"/>
      <c r="J732"/>
      <c r="K732"/>
      <c r="L732"/>
      <c r="M732"/>
      <c r="N732"/>
      <c r="O732"/>
      <c r="P732" s="9"/>
      <c r="Q732" s="13"/>
    </row>
    <row r="733" spans="2:17">
      <c r="B733" s="9"/>
      <c r="C733" s="9"/>
      <c r="D733" s="11"/>
      <c r="E733" s="12"/>
      <c r="F733" s="9"/>
      <c r="G733" s="9"/>
      <c r="H733"/>
      <c r="I733"/>
      <c r="J733"/>
      <c r="K733"/>
      <c r="L733"/>
      <c r="M733"/>
      <c r="N733"/>
      <c r="O733"/>
      <c r="P733" s="9"/>
      <c r="Q733" s="13"/>
    </row>
    <row r="734" spans="2:17">
      <c r="B734" s="9"/>
      <c r="C734" s="9"/>
      <c r="D734" s="11"/>
      <c r="E734" s="12"/>
      <c r="F734" s="9"/>
      <c r="G734" s="9"/>
      <c r="H734"/>
      <c r="I734"/>
      <c r="J734"/>
      <c r="K734"/>
      <c r="L734"/>
      <c r="M734"/>
      <c r="N734"/>
      <c r="O734"/>
      <c r="P734" s="9"/>
      <c r="Q734" s="13"/>
    </row>
    <row r="735" spans="2:17">
      <c r="B735" s="9"/>
      <c r="C735" s="9"/>
      <c r="D735" s="11"/>
      <c r="E735" s="12"/>
      <c r="F735" s="9"/>
      <c r="G735" s="9"/>
      <c r="H735"/>
      <c r="I735"/>
      <c r="J735"/>
      <c r="K735"/>
      <c r="L735"/>
      <c r="M735"/>
      <c r="N735"/>
      <c r="O735"/>
      <c r="P735" s="9"/>
      <c r="Q735" s="13"/>
    </row>
    <row r="736" spans="2:17">
      <c r="B736" s="9"/>
      <c r="C736" s="9"/>
      <c r="D736" s="11"/>
      <c r="E736" s="12"/>
      <c r="F736" s="9"/>
      <c r="G736" s="9"/>
      <c r="H736"/>
      <c r="I736"/>
      <c r="J736"/>
      <c r="K736"/>
      <c r="L736"/>
      <c r="M736"/>
      <c r="N736"/>
      <c r="O736"/>
      <c r="P736" s="9"/>
      <c r="Q736" s="13"/>
    </row>
    <row r="737" spans="2:17">
      <c r="B737" s="9"/>
      <c r="C737" s="9"/>
      <c r="D737" s="11"/>
      <c r="E737" s="12"/>
      <c r="F737" s="9"/>
      <c r="G737" s="9"/>
      <c r="H737"/>
      <c r="I737"/>
      <c r="J737"/>
      <c r="K737"/>
      <c r="L737"/>
      <c r="M737"/>
      <c r="N737"/>
      <c r="O737"/>
      <c r="P737" s="9"/>
      <c r="Q737" s="13"/>
    </row>
    <row r="738" spans="2:17">
      <c r="B738" s="9"/>
      <c r="C738" s="9"/>
      <c r="D738" s="11"/>
      <c r="E738" s="12"/>
      <c r="F738" s="9"/>
      <c r="G738" s="9"/>
      <c r="H738"/>
      <c r="I738"/>
      <c r="J738"/>
      <c r="K738"/>
      <c r="L738"/>
      <c r="M738"/>
      <c r="N738"/>
      <c r="O738"/>
      <c r="P738" s="9"/>
      <c r="Q738" s="13"/>
    </row>
    <row r="739" spans="2:17">
      <c r="B739" s="9"/>
      <c r="C739" s="9"/>
      <c r="D739" s="11"/>
      <c r="E739" s="12"/>
      <c r="F739" s="9"/>
      <c r="G739" s="9"/>
      <c r="H739"/>
      <c r="I739"/>
      <c r="J739"/>
      <c r="K739"/>
      <c r="L739"/>
      <c r="M739"/>
      <c r="N739"/>
      <c r="O739"/>
      <c r="P739" s="9"/>
      <c r="Q739" s="13"/>
    </row>
    <row r="740" spans="2:17">
      <c r="B740" s="9"/>
      <c r="C740" s="9"/>
      <c r="D740" s="11"/>
      <c r="E740" s="12"/>
      <c r="F740" s="9"/>
      <c r="G740" s="9"/>
      <c r="H740"/>
      <c r="I740"/>
      <c r="J740"/>
      <c r="K740"/>
      <c r="L740"/>
      <c r="M740"/>
      <c r="N740"/>
      <c r="O740"/>
      <c r="P740" s="9"/>
      <c r="Q740" s="13"/>
    </row>
    <row r="741" spans="2:17">
      <c r="B741" s="9"/>
      <c r="C741" s="9"/>
      <c r="D741" s="11"/>
      <c r="E741" s="12"/>
      <c r="F741" s="9"/>
      <c r="G741" s="9"/>
      <c r="H741"/>
      <c r="I741"/>
      <c r="J741"/>
      <c r="K741"/>
      <c r="L741"/>
      <c r="M741"/>
      <c r="N741"/>
      <c r="O741"/>
      <c r="P741" s="9"/>
      <c r="Q741" s="13"/>
    </row>
    <row r="742" spans="2:17">
      <c r="B742" s="9"/>
      <c r="C742" s="9"/>
      <c r="D742" s="11"/>
      <c r="E742" s="12"/>
      <c r="F742" s="9"/>
      <c r="G742" s="9"/>
      <c r="H742"/>
      <c r="I742"/>
      <c r="J742"/>
      <c r="K742"/>
      <c r="L742"/>
      <c r="M742"/>
      <c r="N742"/>
      <c r="O742"/>
      <c r="P742" s="9"/>
      <c r="Q742" s="13"/>
    </row>
    <row r="743" spans="2:17">
      <c r="B743" s="9"/>
      <c r="C743" s="9"/>
      <c r="D743" s="11"/>
      <c r="E743" s="12"/>
      <c r="F743" s="9"/>
      <c r="G743" s="9"/>
      <c r="H743"/>
      <c r="I743"/>
      <c r="J743"/>
      <c r="K743"/>
      <c r="L743"/>
      <c r="M743"/>
      <c r="N743"/>
      <c r="O743"/>
      <c r="P743" s="9"/>
      <c r="Q743" s="13"/>
    </row>
    <row r="744" spans="2:17">
      <c r="B744" s="9"/>
      <c r="C744" s="9"/>
      <c r="D744" s="11"/>
      <c r="E744" s="12"/>
      <c r="F744" s="9"/>
      <c r="G744" s="9"/>
      <c r="H744"/>
      <c r="I744"/>
      <c r="J744"/>
      <c r="K744"/>
      <c r="L744"/>
      <c r="M744"/>
      <c r="N744"/>
      <c r="O744"/>
      <c r="P744" s="9"/>
      <c r="Q744" s="13"/>
    </row>
    <row r="745" spans="2:17">
      <c r="B745" s="9"/>
      <c r="C745" s="9"/>
      <c r="D745" s="11"/>
      <c r="E745" s="12"/>
      <c r="F745" s="9"/>
      <c r="G745" s="9"/>
      <c r="H745"/>
      <c r="I745"/>
      <c r="J745"/>
      <c r="K745"/>
      <c r="L745"/>
      <c r="M745"/>
      <c r="N745"/>
      <c r="O745"/>
      <c r="P745" s="9"/>
      <c r="Q745" s="13"/>
    </row>
    <row r="746" spans="2:17">
      <c r="B746" s="9"/>
      <c r="C746" s="9"/>
      <c r="D746" s="11"/>
      <c r="E746" s="12"/>
      <c r="F746" s="9"/>
      <c r="G746" s="9"/>
      <c r="H746"/>
      <c r="I746"/>
      <c r="J746"/>
      <c r="K746"/>
      <c r="L746"/>
      <c r="M746"/>
      <c r="N746"/>
      <c r="O746"/>
      <c r="P746" s="9"/>
      <c r="Q746" s="13"/>
    </row>
    <row r="747" spans="2:17">
      <c r="B747" s="9"/>
      <c r="C747" s="9"/>
      <c r="D747" s="11"/>
      <c r="E747" s="12"/>
      <c r="F747" s="9"/>
      <c r="G747" s="9"/>
      <c r="H747"/>
      <c r="I747"/>
      <c r="J747"/>
      <c r="K747"/>
      <c r="L747"/>
      <c r="M747"/>
      <c r="N747"/>
      <c r="O747"/>
      <c r="P747" s="9"/>
      <c r="Q747" s="13"/>
    </row>
    <row r="748" spans="2:17">
      <c r="B748" s="9"/>
      <c r="C748" s="9"/>
      <c r="D748" s="11"/>
      <c r="E748" s="12"/>
      <c r="F748" s="9"/>
      <c r="G748" s="9"/>
      <c r="H748"/>
      <c r="I748"/>
      <c r="J748"/>
      <c r="K748"/>
      <c r="L748"/>
      <c r="M748"/>
      <c r="N748"/>
      <c r="O748"/>
      <c r="P748" s="9"/>
      <c r="Q748" s="13"/>
    </row>
    <row r="749" spans="2:17">
      <c r="B749" s="9"/>
      <c r="C749" s="9"/>
      <c r="D749" s="11"/>
      <c r="E749" s="12"/>
      <c r="F749" s="9"/>
      <c r="G749" s="9"/>
      <c r="H749"/>
      <c r="I749"/>
      <c r="J749"/>
      <c r="K749"/>
      <c r="L749"/>
      <c r="M749"/>
      <c r="N749"/>
      <c r="O749"/>
      <c r="P749" s="9"/>
      <c r="Q749" s="13"/>
    </row>
    <row r="750" spans="2:17">
      <c r="B750" s="9"/>
      <c r="C750" s="9"/>
      <c r="D750" s="11"/>
      <c r="E750" s="12"/>
      <c r="F750" s="9"/>
      <c r="G750" s="9"/>
      <c r="H750"/>
      <c r="I750"/>
      <c r="J750"/>
      <c r="K750"/>
      <c r="L750"/>
      <c r="M750"/>
      <c r="N750"/>
      <c r="O750"/>
      <c r="P750" s="9"/>
      <c r="Q750" s="13"/>
    </row>
    <row r="751" spans="2:17">
      <c r="B751" s="9"/>
      <c r="C751" s="9"/>
      <c r="D751" s="11"/>
      <c r="E751" s="12"/>
      <c r="F751" s="9"/>
      <c r="G751" s="9"/>
      <c r="H751"/>
      <c r="I751"/>
      <c r="J751"/>
      <c r="K751"/>
      <c r="L751"/>
      <c r="M751"/>
      <c r="N751"/>
      <c r="O751"/>
      <c r="P751" s="9"/>
      <c r="Q751" s="13"/>
    </row>
    <row r="752" spans="2:17">
      <c r="B752" s="9"/>
      <c r="C752" s="9"/>
      <c r="D752" s="11"/>
      <c r="E752" s="12"/>
      <c r="F752" s="9"/>
      <c r="G752" s="9"/>
      <c r="H752"/>
      <c r="I752"/>
      <c r="J752"/>
      <c r="K752"/>
      <c r="L752"/>
      <c r="M752"/>
      <c r="N752"/>
      <c r="O752"/>
      <c r="P752" s="9"/>
      <c r="Q752" s="13"/>
    </row>
    <row r="753" spans="2:17">
      <c r="B753" s="9"/>
      <c r="C753" s="9"/>
      <c r="D753" s="11"/>
      <c r="E753" s="12"/>
      <c r="F753" s="9"/>
      <c r="G753" s="9"/>
      <c r="H753"/>
      <c r="I753"/>
      <c r="J753"/>
      <c r="K753"/>
      <c r="L753"/>
      <c r="M753"/>
      <c r="N753"/>
      <c r="O753"/>
      <c r="P753" s="9"/>
      <c r="Q753" s="13"/>
    </row>
    <row r="754" spans="2:17">
      <c r="B754" s="9"/>
      <c r="C754" s="9"/>
      <c r="D754" s="11"/>
      <c r="E754" s="12"/>
      <c r="F754" s="9"/>
      <c r="G754" s="9"/>
      <c r="H754"/>
      <c r="I754"/>
      <c r="J754"/>
      <c r="K754"/>
      <c r="L754"/>
      <c r="M754"/>
      <c r="N754"/>
      <c r="O754"/>
      <c r="P754" s="9"/>
      <c r="Q754" s="13"/>
    </row>
    <row r="755" spans="2:17">
      <c r="B755" s="9"/>
      <c r="C755" s="9"/>
      <c r="D755" s="11"/>
      <c r="E755" s="12"/>
      <c r="F755" s="9"/>
      <c r="G755" s="9"/>
      <c r="H755"/>
      <c r="I755"/>
      <c r="J755"/>
      <c r="K755"/>
      <c r="L755"/>
      <c r="M755"/>
      <c r="N755"/>
      <c r="O755"/>
      <c r="P755" s="9"/>
      <c r="Q755" s="13"/>
    </row>
    <row r="756" spans="2:17">
      <c r="B756" s="9"/>
      <c r="C756" s="9"/>
      <c r="D756" s="11"/>
      <c r="E756" s="12"/>
      <c r="F756" s="9"/>
      <c r="G756" s="9"/>
      <c r="H756"/>
      <c r="I756"/>
      <c r="J756"/>
      <c r="K756"/>
      <c r="L756"/>
      <c r="M756"/>
      <c r="N756"/>
      <c r="O756"/>
      <c r="P756" s="9"/>
      <c r="Q756" s="13"/>
    </row>
    <row r="757" spans="2:17">
      <c r="B757" s="9"/>
      <c r="C757" s="9"/>
      <c r="D757" s="11"/>
      <c r="E757" s="12"/>
      <c r="F757" s="9"/>
      <c r="G757" s="9"/>
      <c r="H757"/>
      <c r="I757"/>
      <c r="J757"/>
      <c r="K757"/>
      <c r="L757"/>
      <c r="M757"/>
      <c r="N757"/>
      <c r="O757"/>
      <c r="P757" s="9"/>
      <c r="Q757" s="13"/>
    </row>
    <row r="758" spans="2:17">
      <c r="B758" s="9"/>
      <c r="C758" s="9"/>
      <c r="D758" s="11"/>
      <c r="E758" s="12"/>
      <c r="F758" s="9"/>
      <c r="G758" s="9"/>
      <c r="H758"/>
      <c r="I758"/>
      <c r="J758"/>
      <c r="K758"/>
      <c r="L758"/>
      <c r="M758"/>
      <c r="N758"/>
      <c r="O758"/>
      <c r="P758" s="9"/>
      <c r="Q758" s="13"/>
    </row>
    <row r="759" spans="2:17">
      <c r="B759" s="9"/>
      <c r="C759" s="9"/>
      <c r="D759" s="11"/>
      <c r="E759" s="12"/>
      <c r="F759" s="9"/>
      <c r="G759" s="9"/>
      <c r="H759"/>
      <c r="I759"/>
      <c r="J759"/>
      <c r="K759"/>
      <c r="L759"/>
      <c r="M759"/>
      <c r="N759"/>
      <c r="O759"/>
      <c r="P759" s="9"/>
      <c r="Q759" s="13"/>
    </row>
    <row r="760" spans="2:17">
      <c r="B760" s="9"/>
      <c r="C760" s="9"/>
      <c r="D760" s="11"/>
      <c r="E760" s="12"/>
      <c r="F760" s="9"/>
      <c r="G760" s="9"/>
      <c r="H760"/>
      <c r="I760"/>
      <c r="J760"/>
      <c r="K760"/>
      <c r="L760"/>
      <c r="M760"/>
      <c r="N760"/>
      <c r="O760"/>
      <c r="P760" s="9"/>
      <c r="Q760" s="13"/>
    </row>
    <row r="761" spans="2:17">
      <c r="B761" s="9"/>
      <c r="C761" s="9"/>
      <c r="D761" s="11"/>
      <c r="E761" s="12"/>
      <c r="F761" s="9"/>
      <c r="G761" s="9"/>
      <c r="H761"/>
      <c r="I761"/>
      <c r="J761"/>
      <c r="K761"/>
      <c r="L761"/>
      <c r="M761"/>
      <c r="N761"/>
      <c r="O761"/>
      <c r="P761" s="9"/>
      <c r="Q761" s="13"/>
    </row>
    <row r="762" spans="2:17">
      <c r="B762" s="9"/>
      <c r="C762" s="9"/>
      <c r="D762" s="11"/>
      <c r="E762" s="12"/>
      <c r="F762" s="9"/>
      <c r="G762" s="9"/>
      <c r="H762"/>
      <c r="I762"/>
      <c r="J762"/>
      <c r="K762"/>
      <c r="L762"/>
      <c r="M762"/>
      <c r="N762"/>
      <c r="O762"/>
      <c r="P762" s="9"/>
      <c r="Q762" s="13"/>
    </row>
    <row r="763" spans="2:17">
      <c r="B763" s="9"/>
      <c r="C763" s="9"/>
      <c r="D763" s="11"/>
      <c r="E763" s="12"/>
      <c r="F763" s="9"/>
      <c r="G763" s="9"/>
      <c r="H763"/>
      <c r="I763"/>
      <c r="J763"/>
      <c r="K763"/>
      <c r="L763"/>
      <c r="M763"/>
      <c r="N763"/>
      <c r="O763"/>
      <c r="P763" s="9"/>
      <c r="Q763" s="13"/>
    </row>
    <row r="764" spans="2:17">
      <c r="B764" s="9"/>
      <c r="C764" s="9"/>
      <c r="D764" s="11"/>
      <c r="E764" s="12"/>
      <c r="F764" s="9"/>
      <c r="G764" s="9"/>
      <c r="H764"/>
      <c r="I764"/>
      <c r="J764"/>
      <c r="K764"/>
      <c r="L764"/>
      <c r="M764"/>
      <c r="N764"/>
      <c r="O764"/>
      <c r="P764" s="9"/>
      <c r="Q764" s="13"/>
    </row>
    <row r="765" spans="2:17">
      <c r="B765" s="9"/>
      <c r="C765" s="9"/>
      <c r="D765" s="11"/>
      <c r="E765" s="12"/>
      <c r="F765" s="9"/>
      <c r="G765" s="9"/>
      <c r="H765"/>
      <c r="I765"/>
      <c r="J765"/>
      <c r="K765"/>
      <c r="L765"/>
      <c r="M765"/>
      <c r="N765"/>
      <c r="O765"/>
      <c r="P765" s="9"/>
      <c r="Q765" s="13"/>
    </row>
    <row r="766" spans="2:17">
      <c r="B766" s="9"/>
      <c r="C766" s="9"/>
      <c r="D766" s="11"/>
      <c r="E766" s="12"/>
      <c r="F766" s="9"/>
      <c r="G766" s="9"/>
      <c r="H766"/>
      <c r="I766"/>
      <c r="J766"/>
      <c r="K766"/>
      <c r="L766"/>
      <c r="M766"/>
      <c r="N766"/>
      <c r="O766"/>
      <c r="P766" s="9"/>
      <c r="Q766" s="13"/>
    </row>
    <row r="767" spans="2:17">
      <c r="B767" s="9"/>
      <c r="C767" s="9"/>
      <c r="D767" s="11"/>
      <c r="E767" s="12"/>
      <c r="F767" s="9"/>
      <c r="G767" s="9"/>
      <c r="H767"/>
      <c r="I767"/>
      <c r="J767"/>
      <c r="K767"/>
      <c r="L767"/>
      <c r="M767"/>
      <c r="N767"/>
      <c r="O767"/>
      <c r="P767" s="9"/>
      <c r="Q767" s="13"/>
    </row>
    <row r="768" spans="2:17">
      <c r="B768" s="9"/>
      <c r="C768" s="9"/>
      <c r="D768" s="11"/>
      <c r="E768" s="12"/>
      <c r="F768" s="9"/>
      <c r="G768" s="9"/>
      <c r="H768"/>
      <c r="I768"/>
      <c r="J768"/>
      <c r="K768"/>
      <c r="L768"/>
      <c r="M768"/>
      <c r="N768"/>
      <c r="O768"/>
      <c r="P768" s="9"/>
      <c r="Q768" s="13"/>
    </row>
    <row r="769" spans="2:17">
      <c r="B769" s="9"/>
      <c r="C769" s="9"/>
      <c r="D769" s="11"/>
      <c r="E769" s="12"/>
      <c r="F769" s="9"/>
      <c r="G769" s="9"/>
      <c r="H769"/>
      <c r="I769"/>
      <c r="J769"/>
      <c r="K769"/>
      <c r="L769"/>
      <c r="M769"/>
      <c r="N769"/>
      <c r="O769"/>
      <c r="P769" s="9"/>
      <c r="Q769" s="13"/>
    </row>
    <row r="770" spans="2:17">
      <c r="B770" s="9"/>
      <c r="C770" s="9"/>
      <c r="D770" s="11"/>
      <c r="E770" s="12"/>
      <c r="F770" s="9"/>
      <c r="G770" s="9"/>
      <c r="H770"/>
      <c r="I770"/>
      <c r="J770"/>
      <c r="K770"/>
      <c r="L770"/>
      <c r="M770"/>
      <c r="N770"/>
      <c r="O770"/>
      <c r="P770" s="9"/>
      <c r="Q770" s="13"/>
    </row>
    <row r="771" spans="2:17">
      <c r="B771" s="9"/>
      <c r="C771" s="9"/>
      <c r="D771" s="11"/>
      <c r="E771" s="12"/>
      <c r="F771" s="9"/>
      <c r="G771" s="9"/>
      <c r="H771"/>
      <c r="I771"/>
      <c r="J771"/>
      <c r="K771"/>
      <c r="L771"/>
      <c r="M771"/>
      <c r="N771"/>
      <c r="O771"/>
      <c r="P771" s="9"/>
      <c r="Q771" s="13"/>
    </row>
    <row r="772" spans="2:17">
      <c r="B772" s="9"/>
      <c r="C772" s="9"/>
      <c r="D772" s="11"/>
      <c r="E772" s="12"/>
      <c r="F772" s="9"/>
      <c r="G772" s="9"/>
      <c r="H772"/>
      <c r="I772"/>
      <c r="J772"/>
      <c r="K772"/>
      <c r="L772"/>
      <c r="M772"/>
      <c r="N772"/>
      <c r="O772"/>
      <c r="P772" s="9"/>
      <c r="Q772" s="13"/>
    </row>
    <row r="773" spans="2:17">
      <c r="B773" s="9"/>
      <c r="C773" s="9"/>
      <c r="D773" s="11"/>
      <c r="E773" s="12"/>
      <c r="F773" s="9"/>
      <c r="G773" s="9"/>
      <c r="H773"/>
      <c r="I773"/>
      <c r="J773"/>
      <c r="K773"/>
      <c r="L773"/>
      <c r="M773"/>
      <c r="N773"/>
      <c r="O773"/>
      <c r="P773" s="9"/>
      <c r="Q773" s="13"/>
    </row>
    <row r="774" spans="2:17">
      <c r="B774" s="9"/>
      <c r="C774" s="9"/>
      <c r="D774" s="11"/>
      <c r="E774" s="12"/>
      <c r="F774" s="9"/>
      <c r="G774" s="9"/>
      <c r="H774"/>
      <c r="I774"/>
      <c r="J774"/>
      <c r="K774"/>
      <c r="L774"/>
      <c r="M774"/>
      <c r="N774"/>
      <c r="O774"/>
      <c r="P774" s="9"/>
      <c r="Q774" s="13"/>
    </row>
    <row r="775" spans="2:17">
      <c r="B775" s="9"/>
      <c r="C775" s="9"/>
      <c r="D775" s="11"/>
      <c r="E775" s="12"/>
      <c r="F775" s="9"/>
      <c r="G775" s="9"/>
      <c r="H775"/>
      <c r="I775"/>
      <c r="J775"/>
      <c r="K775"/>
      <c r="L775"/>
      <c r="M775"/>
      <c r="N775"/>
      <c r="O775"/>
      <c r="P775" s="9"/>
      <c r="Q775" s="13"/>
    </row>
    <row r="776" spans="2:17">
      <c r="B776" s="9"/>
      <c r="C776" s="9"/>
      <c r="D776" s="11"/>
      <c r="E776" s="12"/>
      <c r="F776" s="9"/>
      <c r="G776" s="9"/>
      <c r="H776"/>
      <c r="I776"/>
      <c r="J776"/>
      <c r="K776"/>
      <c r="L776"/>
      <c r="M776"/>
      <c r="N776"/>
      <c r="O776"/>
      <c r="P776" s="9"/>
      <c r="Q776" s="13"/>
    </row>
    <row r="777" spans="2:17">
      <c r="B777" s="9"/>
      <c r="C777" s="9"/>
      <c r="D777" s="11"/>
      <c r="E777" s="12"/>
      <c r="F777" s="9"/>
      <c r="G777" s="9"/>
      <c r="H777"/>
      <c r="I777"/>
      <c r="J777"/>
      <c r="K777"/>
      <c r="L777"/>
      <c r="M777"/>
      <c r="N777"/>
      <c r="O777"/>
      <c r="P777" s="9"/>
      <c r="Q777" s="13"/>
    </row>
    <row r="778" spans="2:17">
      <c r="B778" s="9"/>
      <c r="C778" s="9"/>
      <c r="D778" s="11"/>
      <c r="E778" s="12"/>
      <c r="F778" s="9"/>
      <c r="G778" s="9"/>
      <c r="H778"/>
      <c r="I778"/>
      <c r="J778"/>
      <c r="K778"/>
      <c r="L778"/>
      <c r="M778"/>
      <c r="N778"/>
      <c r="O778"/>
      <c r="P778" s="9"/>
      <c r="Q778" s="13"/>
    </row>
    <row r="779" spans="2:17">
      <c r="B779" s="9"/>
      <c r="C779" s="9"/>
      <c r="D779" s="11"/>
      <c r="E779" s="12"/>
      <c r="F779" s="9"/>
      <c r="G779" s="9"/>
      <c r="H779"/>
      <c r="I779"/>
      <c r="J779"/>
      <c r="K779"/>
      <c r="L779"/>
      <c r="M779"/>
      <c r="N779"/>
      <c r="O779"/>
      <c r="P779" s="9"/>
      <c r="Q779" s="13"/>
    </row>
    <row r="780" spans="2:17">
      <c r="B780" s="9"/>
      <c r="C780" s="9"/>
      <c r="D780" s="11"/>
      <c r="E780" s="12"/>
      <c r="F780" s="9"/>
      <c r="G780" s="9"/>
      <c r="H780"/>
      <c r="I780"/>
      <c r="J780"/>
      <c r="K780"/>
      <c r="L780"/>
      <c r="M780"/>
      <c r="N780"/>
      <c r="O780"/>
      <c r="P780" s="9"/>
      <c r="Q780" s="13"/>
    </row>
    <row r="781" spans="2:17">
      <c r="B781" s="9"/>
      <c r="C781" s="9"/>
      <c r="D781" s="11"/>
      <c r="E781" s="12"/>
      <c r="F781" s="9"/>
      <c r="G781" s="9"/>
      <c r="H781"/>
      <c r="I781"/>
      <c r="J781"/>
      <c r="K781"/>
      <c r="L781"/>
      <c r="M781"/>
      <c r="N781"/>
      <c r="O781"/>
      <c r="P781" s="9"/>
      <c r="Q781" s="13"/>
    </row>
    <row r="782" spans="2:17">
      <c r="B782" s="9"/>
      <c r="C782" s="9"/>
      <c r="D782" s="11"/>
      <c r="E782" s="12"/>
      <c r="F782" s="9"/>
      <c r="G782" s="9"/>
      <c r="H782"/>
      <c r="I782"/>
      <c r="J782"/>
      <c r="K782"/>
      <c r="L782"/>
      <c r="M782"/>
      <c r="N782"/>
      <c r="O782"/>
      <c r="P782" s="9"/>
      <c r="Q782" s="13"/>
    </row>
    <row r="783" spans="2:17">
      <c r="B783" s="9"/>
      <c r="C783" s="9"/>
      <c r="D783" s="11"/>
      <c r="E783" s="12"/>
      <c r="F783" s="9"/>
      <c r="G783" s="9"/>
      <c r="H783"/>
      <c r="I783"/>
      <c r="J783"/>
      <c r="K783"/>
      <c r="L783"/>
      <c r="M783"/>
      <c r="N783"/>
      <c r="O783"/>
      <c r="P783" s="9"/>
      <c r="Q783" s="13"/>
    </row>
    <row r="784" spans="2:17">
      <c r="B784" s="9"/>
      <c r="C784" s="9"/>
      <c r="D784" s="11"/>
      <c r="E784" s="12"/>
      <c r="F784" s="9"/>
      <c r="G784" s="9"/>
      <c r="H784"/>
      <c r="I784"/>
      <c r="J784"/>
      <c r="K784"/>
      <c r="L784"/>
      <c r="M784"/>
      <c r="N784"/>
      <c r="O784"/>
      <c r="P784" s="9"/>
      <c r="Q784" s="13"/>
    </row>
    <row r="785" spans="2:17">
      <c r="B785" s="9"/>
      <c r="C785" s="9"/>
      <c r="D785" s="11"/>
      <c r="E785" s="12"/>
      <c r="F785" s="9"/>
      <c r="G785" s="9"/>
      <c r="H785"/>
      <c r="I785"/>
      <c r="J785"/>
      <c r="K785"/>
      <c r="L785"/>
      <c r="M785"/>
      <c r="N785"/>
      <c r="O785"/>
      <c r="P785" s="9"/>
      <c r="Q785" s="13"/>
    </row>
    <row r="786" spans="2:17">
      <c r="B786" s="9"/>
      <c r="C786" s="9"/>
      <c r="D786" s="11"/>
      <c r="E786" s="12"/>
      <c r="F786" s="9"/>
      <c r="G786" s="9"/>
      <c r="H786"/>
      <c r="I786"/>
      <c r="J786"/>
      <c r="K786"/>
      <c r="L786"/>
      <c r="M786"/>
      <c r="N786"/>
      <c r="O786"/>
      <c r="P786" s="9"/>
      <c r="Q786" s="13"/>
    </row>
    <row r="787" spans="2:17">
      <c r="B787" s="9"/>
      <c r="C787" s="9"/>
      <c r="D787" s="11"/>
      <c r="E787" s="12"/>
      <c r="F787" s="9"/>
      <c r="G787" s="9"/>
      <c r="H787"/>
      <c r="I787"/>
      <c r="J787"/>
      <c r="K787"/>
      <c r="L787"/>
      <c r="M787"/>
      <c r="N787"/>
      <c r="O787"/>
      <c r="P787" s="9"/>
      <c r="Q787" s="13"/>
    </row>
    <row r="788" spans="2:17">
      <c r="B788" s="9"/>
      <c r="C788" s="9"/>
      <c r="D788" s="11"/>
      <c r="E788" s="12"/>
      <c r="F788" s="9"/>
      <c r="G788" s="9"/>
      <c r="H788"/>
      <c r="I788"/>
      <c r="J788"/>
      <c r="K788"/>
      <c r="L788"/>
      <c r="M788"/>
      <c r="N788"/>
      <c r="O788"/>
      <c r="P788" s="9"/>
      <c r="Q788" s="13"/>
    </row>
    <row r="789" spans="2:17">
      <c r="B789" s="9"/>
      <c r="C789" s="9"/>
      <c r="D789" s="11"/>
      <c r="E789" s="12"/>
      <c r="F789" s="9"/>
      <c r="G789" s="9"/>
      <c r="H789"/>
      <c r="I789"/>
      <c r="J789"/>
      <c r="K789"/>
      <c r="L789"/>
      <c r="M789"/>
      <c r="N789"/>
      <c r="O789"/>
      <c r="P789" s="9"/>
      <c r="Q789" s="13"/>
    </row>
    <row r="790" spans="2:17">
      <c r="B790" s="9"/>
      <c r="C790" s="9"/>
      <c r="D790" s="11"/>
      <c r="E790" s="12"/>
      <c r="F790" s="9"/>
      <c r="G790" s="9"/>
      <c r="H790"/>
      <c r="I790"/>
      <c r="J790"/>
      <c r="K790"/>
      <c r="L790"/>
      <c r="M790"/>
      <c r="N790"/>
      <c r="O790"/>
      <c r="P790" s="9"/>
      <c r="Q790" s="13"/>
    </row>
    <row r="791" spans="2:17">
      <c r="B791" s="9"/>
      <c r="C791" s="9"/>
      <c r="D791" s="11"/>
      <c r="E791" s="12"/>
      <c r="F791" s="9"/>
      <c r="G791" s="9"/>
      <c r="H791"/>
      <c r="I791"/>
      <c r="J791"/>
      <c r="K791"/>
      <c r="L791"/>
      <c r="M791"/>
      <c r="N791"/>
      <c r="O791"/>
      <c r="P791" s="9"/>
      <c r="Q791" s="13"/>
    </row>
    <row r="792" spans="2:17">
      <c r="B792" s="9"/>
      <c r="C792" s="9"/>
      <c r="D792" s="11"/>
      <c r="E792" s="12"/>
      <c r="F792" s="9"/>
      <c r="G792" s="9"/>
      <c r="H792"/>
      <c r="I792"/>
      <c r="J792"/>
      <c r="K792"/>
      <c r="L792"/>
      <c r="M792"/>
      <c r="N792"/>
      <c r="O792"/>
      <c r="P792" s="9"/>
      <c r="Q792" s="13"/>
    </row>
    <row r="793" spans="2:17">
      <c r="B793" s="9"/>
      <c r="C793" s="9"/>
      <c r="D793" s="11"/>
      <c r="E793" s="12"/>
      <c r="F793" s="9"/>
      <c r="G793" s="9"/>
      <c r="H793"/>
      <c r="I793"/>
      <c r="J793"/>
      <c r="K793"/>
      <c r="L793"/>
      <c r="M793"/>
      <c r="N793"/>
      <c r="O793"/>
      <c r="P793" s="9"/>
      <c r="Q793" s="13"/>
    </row>
    <row r="794" spans="2:17">
      <c r="B794" s="9"/>
      <c r="C794" s="9"/>
      <c r="D794" s="11"/>
      <c r="E794" s="12"/>
      <c r="F794" s="9"/>
      <c r="G794" s="9"/>
      <c r="H794"/>
      <c r="I794"/>
      <c r="J794"/>
      <c r="K794"/>
      <c r="L794"/>
      <c r="M794"/>
      <c r="N794"/>
      <c r="O794"/>
      <c r="P794" s="9"/>
      <c r="Q794" s="13"/>
    </row>
    <row r="795" spans="2:17">
      <c r="B795" s="9"/>
      <c r="C795" s="9"/>
      <c r="D795" s="11"/>
      <c r="E795" s="12"/>
      <c r="F795" s="9"/>
      <c r="G795" s="9"/>
      <c r="H795"/>
      <c r="I795"/>
      <c r="J795"/>
      <c r="K795"/>
      <c r="L795"/>
      <c r="M795"/>
      <c r="N795"/>
      <c r="O795"/>
      <c r="P795" s="9"/>
      <c r="Q795" s="13"/>
    </row>
    <row r="796" spans="2:17">
      <c r="B796" s="9"/>
      <c r="C796" s="9"/>
      <c r="D796" s="11"/>
      <c r="E796" s="12"/>
      <c r="F796" s="9"/>
      <c r="G796" s="9"/>
      <c r="H796"/>
      <c r="I796"/>
      <c r="J796"/>
      <c r="K796"/>
      <c r="L796"/>
      <c r="M796"/>
      <c r="N796"/>
      <c r="O796"/>
      <c r="P796" s="9"/>
      <c r="Q796" s="13"/>
    </row>
    <row r="797" spans="2:17">
      <c r="B797" s="9"/>
      <c r="C797" s="9"/>
      <c r="D797" s="11"/>
      <c r="E797" s="12"/>
      <c r="F797" s="9"/>
      <c r="G797" s="9"/>
      <c r="H797"/>
      <c r="I797"/>
      <c r="J797"/>
      <c r="K797"/>
      <c r="L797"/>
      <c r="M797"/>
      <c r="N797"/>
      <c r="O797"/>
      <c r="P797" s="9"/>
      <c r="Q797" s="13"/>
    </row>
    <row r="798" spans="2:17">
      <c r="B798" s="9"/>
      <c r="C798" s="9"/>
      <c r="D798" s="11"/>
      <c r="E798" s="12"/>
      <c r="F798" s="9"/>
      <c r="G798" s="9"/>
      <c r="H798"/>
      <c r="I798"/>
      <c r="J798"/>
      <c r="K798"/>
      <c r="L798"/>
      <c r="M798"/>
      <c r="N798"/>
      <c r="O798"/>
      <c r="P798" s="9"/>
      <c r="Q798" s="13"/>
    </row>
    <row r="799" spans="2:17">
      <c r="B799" s="9"/>
      <c r="C799" s="9"/>
      <c r="D799" s="11"/>
      <c r="E799" s="12"/>
      <c r="F799" s="9"/>
      <c r="G799" s="9"/>
      <c r="H799"/>
      <c r="I799"/>
      <c r="J799"/>
      <c r="K799"/>
      <c r="L799"/>
      <c r="M799"/>
      <c r="N799"/>
      <c r="O799"/>
      <c r="P799" s="9"/>
      <c r="Q799" s="13"/>
    </row>
    <row r="800" spans="2:17">
      <c r="B800" s="9"/>
      <c r="C800" s="9"/>
      <c r="D800" s="11"/>
      <c r="E800" s="12"/>
      <c r="F800" s="9"/>
      <c r="G800" s="9"/>
      <c r="H800"/>
      <c r="I800"/>
      <c r="J800"/>
      <c r="K800"/>
      <c r="L800"/>
      <c r="M800"/>
      <c r="N800"/>
      <c r="O800"/>
      <c r="P800" s="9"/>
      <c r="Q800" s="13"/>
    </row>
    <row r="801" spans="2:17">
      <c r="B801" s="9"/>
      <c r="C801" s="9"/>
      <c r="D801" s="11"/>
      <c r="E801" s="12"/>
      <c r="F801" s="9"/>
      <c r="G801" s="9"/>
      <c r="H801"/>
      <c r="I801"/>
      <c r="J801"/>
      <c r="K801"/>
      <c r="L801"/>
      <c r="M801"/>
      <c r="N801"/>
      <c r="O801"/>
      <c r="P801" s="9"/>
      <c r="Q801" s="13"/>
    </row>
    <row r="802" spans="2:17">
      <c r="B802" s="9"/>
      <c r="C802" s="9"/>
      <c r="D802" s="11"/>
      <c r="E802" s="12"/>
      <c r="F802" s="9"/>
      <c r="G802" s="9"/>
      <c r="H802"/>
      <c r="I802"/>
      <c r="J802"/>
      <c r="K802"/>
      <c r="L802"/>
      <c r="M802"/>
      <c r="N802"/>
      <c r="O802"/>
      <c r="P802" s="9"/>
      <c r="Q802" s="13"/>
    </row>
    <row r="803" spans="2:17">
      <c r="B803" s="9"/>
      <c r="C803" s="9"/>
      <c r="D803" s="11"/>
      <c r="E803" s="12"/>
      <c r="F803" s="9"/>
      <c r="G803" s="9"/>
      <c r="H803"/>
      <c r="I803"/>
      <c r="J803"/>
      <c r="K803"/>
      <c r="L803"/>
      <c r="M803"/>
      <c r="N803"/>
      <c r="O803"/>
      <c r="P803" s="9"/>
      <c r="Q803" s="13"/>
    </row>
    <row r="804" spans="2:17">
      <c r="B804" s="9"/>
      <c r="C804" s="9"/>
      <c r="D804" s="11"/>
      <c r="E804" s="12"/>
      <c r="F804" s="9"/>
      <c r="G804" s="9"/>
      <c r="H804"/>
      <c r="I804"/>
      <c r="J804"/>
      <c r="K804"/>
      <c r="L804"/>
      <c r="M804"/>
      <c r="N804"/>
      <c r="O804"/>
      <c r="P804" s="9"/>
      <c r="Q804" s="13"/>
    </row>
    <row r="805" spans="2:17">
      <c r="B805" s="9"/>
      <c r="C805" s="9"/>
      <c r="D805" s="11"/>
      <c r="E805" s="12"/>
      <c r="F805" s="9"/>
      <c r="G805" s="9"/>
      <c r="H805"/>
      <c r="I805"/>
      <c r="J805"/>
      <c r="K805"/>
      <c r="L805"/>
      <c r="M805"/>
      <c r="N805"/>
      <c r="O805"/>
      <c r="P805" s="9"/>
      <c r="Q805" s="13"/>
    </row>
    <row r="806" spans="2:17">
      <c r="B806" s="9"/>
      <c r="C806" s="9"/>
      <c r="D806" s="11"/>
      <c r="E806" s="12"/>
      <c r="F806" s="9"/>
      <c r="G806" s="9"/>
      <c r="H806"/>
      <c r="I806"/>
      <c r="J806"/>
      <c r="K806"/>
      <c r="L806"/>
      <c r="M806"/>
      <c r="N806"/>
      <c r="O806"/>
      <c r="P806" s="9"/>
      <c r="Q806" s="13"/>
    </row>
    <row r="807" spans="2:17">
      <c r="B807" s="9"/>
      <c r="C807" s="9"/>
      <c r="D807" s="11"/>
      <c r="E807" s="12"/>
      <c r="F807" s="9"/>
      <c r="G807" s="9"/>
      <c r="H807"/>
      <c r="I807"/>
      <c r="J807"/>
      <c r="K807"/>
      <c r="L807"/>
      <c r="M807"/>
      <c r="N807"/>
      <c r="O807"/>
      <c r="P807" s="9"/>
      <c r="Q807" s="13"/>
    </row>
    <row r="808" spans="2:17">
      <c r="B808" s="9"/>
      <c r="C808" s="9"/>
      <c r="D808" s="11"/>
      <c r="E808" s="12"/>
      <c r="F808" s="9"/>
      <c r="G808" s="9"/>
      <c r="H808"/>
      <c r="I808"/>
      <c r="J808"/>
      <c r="K808"/>
      <c r="L808"/>
      <c r="M808"/>
      <c r="N808"/>
      <c r="O808"/>
      <c r="P808" s="9"/>
      <c r="Q808" s="13"/>
    </row>
    <row r="809" spans="2:17">
      <c r="B809" s="9"/>
      <c r="C809" s="9"/>
      <c r="D809" s="11"/>
      <c r="E809" s="12"/>
      <c r="F809" s="9"/>
      <c r="G809" s="9"/>
      <c r="H809"/>
      <c r="I809"/>
      <c r="J809"/>
      <c r="K809"/>
      <c r="L809"/>
      <c r="M809"/>
      <c r="N809"/>
      <c r="O809"/>
      <c r="P809" s="9"/>
      <c r="Q809" s="13"/>
    </row>
    <row r="810" spans="2:17">
      <c r="B810" s="9"/>
      <c r="C810" s="9"/>
      <c r="D810" s="11"/>
      <c r="E810" s="12"/>
      <c r="F810" s="9"/>
      <c r="G810" s="9"/>
      <c r="H810"/>
      <c r="I810"/>
      <c r="J810"/>
      <c r="K810"/>
      <c r="L810"/>
      <c r="M810"/>
      <c r="N810"/>
      <c r="O810"/>
      <c r="P810" s="9"/>
      <c r="Q810" s="13"/>
    </row>
    <row r="811" spans="2:17">
      <c r="B811" s="9"/>
      <c r="C811" s="9"/>
      <c r="D811" s="11"/>
      <c r="E811" s="12"/>
      <c r="F811" s="9"/>
      <c r="G811" s="9"/>
      <c r="H811"/>
      <c r="I811"/>
      <c r="J811"/>
      <c r="K811"/>
      <c r="L811"/>
      <c r="M811"/>
      <c r="N811"/>
      <c r="O811"/>
      <c r="P811" s="9"/>
      <c r="Q811" s="13"/>
    </row>
    <row r="812" spans="2:17">
      <c r="B812" s="9"/>
      <c r="C812" s="9"/>
      <c r="D812" s="11"/>
      <c r="E812" s="12"/>
      <c r="F812" s="9"/>
      <c r="G812" s="9"/>
      <c r="H812"/>
      <c r="I812"/>
      <c r="J812"/>
      <c r="K812"/>
      <c r="L812"/>
      <c r="M812"/>
      <c r="N812"/>
      <c r="O812"/>
      <c r="P812" s="9"/>
      <c r="Q812" s="13"/>
    </row>
    <row r="813" spans="2:17">
      <c r="B813" s="9"/>
      <c r="C813" s="9"/>
      <c r="D813" s="11"/>
      <c r="E813" s="12"/>
      <c r="F813" s="9"/>
      <c r="G813" s="9"/>
      <c r="H813"/>
      <c r="I813"/>
      <c r="J813"/>
      <c r="K813"/>
      <c r="L813"/>
      <c r="M813"/>
      <c r="N813"/>
      <c r="O813"/>
      <c r="P813" s="9"/>
      <c r="Q813" s="13"/>
    </row>
    <row r="814" spans="2:17">
      <c r="B814" s="9"/>
      <c r="C814" s="9"/>
      <c r="D814" s="11"/>
      <c r="E814" s="12"/>
      <c r="F814" s="9"/>
      <c r="G814" s="9"/>
      <c r="H814"/>
      <c r="I814"/>
      <c r="J814"/>
      <c r="K814"/>
      <c r="L814"/>
      <c r="M814"/>
      <c r="N814"/>
      <c r="O814"/>
      <c r="P814" s="9"/>
      <c r="Q814" s="13"/>
    </row>
    <row r="815" spans="2:17">
      <c r="B815" s="9"/>
      <c r="C815" s="9"/>
      <c r="D815" s="11"/>
      <c r="E815" s="12"/>
      <c r="F815" s="9"/>
      <c r="G815" s="9"/>
      <c r="H815"/>
      <c r="I815"/>
      <c r="J815"/>
      <c r="K815"/>
      <c r="L815"/>
      <c r="M815"/>
      <c r="N815"/>
      <c r="O815"/>
      <c r="P815" s="9"/>
      <c r="Q815" s="13"/>
    </row>
    <row r="816" spans="2:17">
      <c r="B816" s="9"/>
      <c r="C816" s="9"/>
      <c r="D816" s="11"/>
      <c r="E816" s="12"/>
      <c r="F816" s="9"/>
      <c r="G816" s="9"/>
      <c r="H816"/>
      <c r="I816"/>
      <c r="J816"/>
      <c r="K816"/>
      <c r="L816"/>
      <c r="M816"/>
      <c r="N816"/>
      <c r="O816"/>
      <c r="P816" s="9"/>
      <c r="Q816" s="13"/>
    </row>
    <row r="817" spans="2:17">
      <c r="B817" s="9"/>
      <c r="C817" s="9"/>
      <c r="D817" s="11"/>
      <c r="E817" s="12"/>
      <c r="F817" s="9"/>
      <c r="G817" s="9"/>
      <c r="H817"/>
      <c r="I817"/>
      <c r="J817"/>
      <c r="K817"/>
      <c r="L817"/>
      <c r="M817"/>
      <c r="N817"/>
      <c r="O817"/>
      <c r="P817" s="9"/>
      <c r="Q817" s="13"/>
    </row>
    <row r="818" spans="2:17">
      <c r="B818" s="9"/>
      <c r="C818" s="9"/>
      <c r="D818" s="11"/>
      <c r="E818" s="12"/>
      <c r="F818" s="9"/>
      <c r="G818" s="9"/>
      <c r="H818"/>
      <c r="I818"/>
      <c r="J818"/>
      <c r="K818"/>
      <c r="L818"/>
      <c r="M818"/>
      <c r="N818"/>
      <c r="O818"/>
      <c r="P818" s="9"/>
      <c r="Q818" s="13"/>
    </row>
    <row r="819" spans="2:17">
      <c r="B819" s="9"/>
      <c r="C819" s="9"/>
      <c r="D819" s="11"/>
      <c r="E819" s="12"/>
      <c r="F819" s="9"/>
      <c r="G819" s="9"/>
      <c r="H819"/>
      <c r="I819"/>
      <c r="J819"/>
      <c r="K819"/>
      <c r="L819"/>
      <c r="M819"/>
      <c r="N819"/>
      <c r="O819"/>
      <c r="P819" s="9"/>
      <c r="Q819" s="13"/>
    </row>
    <row r="820" spans="2:17">
      <c r="B820" s="9"/>
      <c r="C820" s="9"/>
      <c r="D820" s="11"/>
      <c r="E820" s="12"/>
      <c r="F820" s="9"/>
      <c r="G820" s="9"/>
      <c r="H820"/>
      <c r="I820"/>
      <c r="J820"/>
      <c r="K820"/>
      <c r="L820"/>
      <c r="M820"/>
      <c r="N820"/>
      <c r="O820"/>
      <c r="P820" s="9"/>
      <c r="Q820" s="13"/>
    </row>
    <row r="821" spans="2:17">
      <c r="B821" s="9"/>
      <c r="C821" s="9"/>
      <c r="D821" s="11"/>
      <c r="E821" s="12"/>
      <c r="F821" s="9"/>
      <c r="G821" s="9"/>
      <c r="H821"/>
      <c r="I821"/>
      <c r="J821"/>
      <c r="K821"/>
      <c r="L821"/>
      <c r="M821"/>
      <c r="N821"/>
      <c r="O821"/>
      <c r="P821" s="9"/>
      <c r="Q821" s="13"/>
    </row>
    <row r="822" spans="2:17">
      <c r="B822" s="9"/>
      <c r="C822" s="9"/>
      <c r="D822" s="11"/>
      <c r="E822" s="12"/>
      <c r="F822" s="9"/>
      <c r="G822" s="9"/>
      <c r="H822"/>
      <c r="I822"/>
      <c r="J822"/>
      <c r="K822"/>
      <c r="L822"/>
      <c r="M822"/>
      <c r="N822"/>
      <c r="O822"/>
      <c r="P822" s="9"/>
      <c r="Q822" s="13"/>
    </row>
    <row r="823" spans="2:17">
      <c r="B823" s="9"/>
      <c r="C823" s="9"/>
      <c r="D823" s="11"/>
      <c r="E823" s="12"/>
      <c r="F823" s="9"/>
      <c r="G823" s="9"/>
      <c r="H823"/>
      <c r="I823"/>
      <c r="J823"/>
      <c r="K823"/>
      <c r="L823"/>
      <c r="M823"/>
      <c r="N823"/>
      <c r="O823"/>
      <c r="P823" s="9"/>
      <c r="Q823" s="13"/>
    </row>
    <row r="824" spans="2:17">
      <c r="B824" s="9"/>
      <c r="C824" s="9"/>
      <c r="D824" s="11"/>
      <c r="E824" s="12"/>
      <c r="F824" s="9"/>
      <c r="G824" s="9"/>
      <c r="H824"/>
      <c r="I824"/>
      <c r="J824"/>
      <c r="K824"/>
      <c r="L824"/>
      <c r="M824"/>
      <c r="N824"/>
      <c r="O824"/>
      <c r="P824" s="9"/>
      <c r="Q824" s="13"/>
    </row>
    <row r="825" spans="2:17">
      <c r="B825" s="9"/>
      <c r="C825" s="9"/>
      <c r="D825" s="11"/>
      <c r="E825" s="12"/>
      <c r="F825" s="9"/>
      <c r="G825" s="9"/>
      <c r="H825"/>
      <c r="I825"/>
      <c r="J825"/>
      <c r="K825"/>
      <c r="L825"/>
      <c r="M825"/>
      <c r="N825"/>
      <c r="O825"/>
      <c r="P825" s="9"/>
      <c r="Q825" s="13"/>
    </row>
    <row r="826" spans="2:17">
      <c r="B826" s="9"/>
      <c r="C826" s="9"/>
      <c r="D826" s="11"/>
      <c r="E826" s="12"/>
      <c r="F826" s="9"/>
      <c r="G826" s="9"/>
      <c r="H826"/>
      <c r="I826"/>
      <c r="J826"/>
      <c r="K826"/>
      <c r="L826"/>
      <c r="M826"/>
      <c r="N826"/>
      <c r="O826"/>
      <c r="P826" s="9"/>
      <c r="Q826" s="13"/>
    </row>
    <row r="827" spans="2:17">
      <c r="B827" s="9"/>
      <c r="C827" s="9"/>
      <c r="D827" s="11"/>
      <c r="E827" s="12"/>
      <c r="F827" s="9"/>
      <c r="G827" s="9"/>
      <c r="H827"/>
      <c r="I827"/>
      <c r="J827"/>
      <c r="K827"/>
      <c r="L827"/>
      <c r="M827"/>
      <c r="N827"/>
      <c r="O827"/>
      <c r="P827" s="9"/>
      <c r="Q827" s="13"/>
    </row>
    <row r="828" spans="2:17">
      <c r="B828" s="9"/>
      <c r="C828" s="9"/>
      <c r="D828" s="11"/>
      <c r="E828" s="12"/>
      <c r="F828" s="9"/>
      <c r="G828" s="9"/>
      <c r="H828"/>
      <c r="I828"/>
      <c r="J828"/>
      <c r="K828"/>
      <c r="L828"/>
      <c r="M828"/>
      <c r="N828"/>
      <c r="O828"/>
      <c r="P828" s="9"/>
      <c r="Q828" s="13"/>
    </row>
    <row r="829" spans="2:17">
      <c r="B829" s="9"/>
      <c r="C829" s="9"/>
      <c r="D829" s="11"/>
      <c r="E829" s="12"/>
      <c r="F829" s="9"/>
      <c r="G829" s="9"/>
      <c r="H829"/>
      <c r="I829"/>
      <c r="J829"/>
      <c r="K829"/>
      <c r="L829"/>
      <c r="M829"/>
      <c r="N829"/>
      <c r="O829"/>
      <c r="P829" s="9"/>
      <c r="Q829" s="13"/>
    </row>
    <row r="830" spans="2:17">
      <c r="B830" s="9"/>
      <c r="C830" s="9"/>
      <c r="D830" s="11"/>
      <c r="E830" s="12"/>
      <c r="F830" s="9"/>
      <c r="G830" s="9"/>
      <c r="H830"/>
      <c r="I830"/>
      <c r="J830"/>
      <c r="K830"/>
      <c r="L830"/>
      <c r="M830"/>
      <c r="N830"/>
      <c r="O830"/>
      <c r="P830" s="9"/>
      <c r="Q830" s="13"/>
    </row>
    <row r="831" spans="2:17">
      <c r="B831" s="9"/>
      <c r="C831" s="9"/>
      <c r="D831" s="11"/>
      <c r="E831" s="12"/>
      <c r="F831" s="9"/>
      <c r="G831" s="9"/>
      <c r="H831"/>
      <c r="I831"/>
      <c r="J831"/>
      <c r="K831"/>
      <c r="L831"/>
      <c r="M831"/>
      <c r="N831"/>
      <c r="O831"/>
      <c r="P831" s="9"/>
      <c r="Q831" s="13"/>
    </row>
    <row r="832" spans="2:17">
      <c r="B832" s="9"/>
      <c r="C832" s="9"/>
      <c r="D832" s="11"/>
      <c r="E832" s="12"/>
      <c r="F832" s="9"/>
      <c r="G832" s="9"/>
      <c r="H832"/>
      <c r="I832"/>
      <c r="J832"/>
      <c r="K832"/>
      <c r="L832"/>
      <c r="M832"/>
      <c r="N832"/>
      <c r="O832"/>
      <c r="P832" s="9"/>
      <c r="Q832" s="13"/>
    </row>
    <row r="833" spans="2:17">
      <c r="B833" s="9"/>
      <c r="C833" s="9"/>
      <c r="D833" s="11"/>
      <c r="E833" s="12"/>
      <c r="F833" s="9"/>
      <c r="G833" s="9"/>
      <c r="H833"/>
      <c r="I833"/>
      <c r="J833"/>
      <c r="K833"/>
      <c r="L833"/>
      <c r="M833"/>
      <c r="N833"/>
      <c r="O833"/>
      <c r="P833" s="9"/>
      <c r="Q833" s="13"/>
    </row>
    <row r="834" spans="2:17">
      <c r="B834" s="9"/>
      <c r="C834" s="9"/>
      <c r="D834" s="11"/>
      <c r="E834" s="12"/>
      <c r="F834" s="9"/>
      <c r="G834" s="9"/>
      <c r="H834"/>
      <c r="I834"/>
      <c r="J834"/>
      <c r="K834"/>
      <c r="L834"/>
      <c r="M834"/>
      <c r="N834"/>
      <c r="O834"/>
      <c r="P834" s="9"/>
      <c r="Q834" s="13"/>
    </row>
    <row r="835" spans="2:17">
      <c r="B835" s="9"/>
      <c r="C835" s="9"/>
      <c r="D835" s="11"/>
      <c r="E835" s="12"/>
      <c r="F835" s="9"/>
      <c r="G835" s="9"/>
      <c r="H835"/>
      <c r="I835"/>
      <c r="J835"/>
      <c r="K835"/>
      <c r="L835"/>
      <c r="M835"/>
      <c r="N835"/>
      <c r="O835"/>
      <c r="P835" s="9"/>
      <c r="Q835" s="13"/>
    </row>
    <row r="836" spans="2:17">
      <c r="B836" s="9"/>
      <c r="C836" s="9"/>
      <c r="D836" s="11"/>
      <c r="E836" s="12"/>
      <c r="F836" s="9"/>
      <c r="G836" s="9"/>
      <c r="H836"/>
      <c r="I836"/>
      <c r="J836"/>
      <c r="K836"/>
      <c r="L836"/>
      <c r="M836"/>
      <c r="N836"/>
      <c r="O836"/>
      <c r="P836" s="9"/>
      <c r="Q836" s="13"/>
    </row>
    <row r="837" spans="2:17">
      <c r="B837" s="9"/>
      <c r="C837" s="9"/>
      <c r="D837" s="11"/>
      <c r="E837" s="12"/>
      <c r="F837" s="9"/>
      <c r="G837" s="9"/>
      <c r="H837"/>
      <c r="I837"/>
      <c r="J837"/>
      <c r="K837"/>
      <c r="L837"/>
      <c r="M837"/>
      <c r="N837"/>
      <c r="O837"/>
      <c r="P837" s="9"/>
      <c r="Q837" s="13"/>
    </row>
    <row r="838" spans="2:17">
      <c r="B838" s="9"/>
      <c r="C838" s="9"/>
      <c r="D838" s="11"/>
      <c r="E838" s="12"/>
      <c r="F838" s="9"/>
      <c r="G838" s="9"/>
      <c r="H838"/>
      <c r="I838"/>
      <c r="J838"/>
      <c r="K838"/>
      <c r="L838"/>
      <c r="M838"/>
      <c r="N838"/>
      <c r="O838"/>
      <c r="P838" s="9"/>
      <c r="Q838" s="13"/>
    </row>
    <row r="839" spans="2:17">
      <c r="B839" s="9"/>
      <c r="C839" s="9"/>
      <c r="D839" s="11"/>
      <c r="E839" s="12"/>
      <c r="F839" s="9"/>
      <c r="G839" s="9"/>
      <c r="H839"/>
      <c r="I839"/>
      <c r="J839"/>
      <c r="K839"/>
      <c r="L839"/>
      <c r="M839"/>
      <c r="N839"/>
      <c r="O839"/>
      <c r="P839" s="9"/>
      <c r="Q839" s="13"/>
    </row>
    <row r="840" spans="2:17">
      <c r="B840" s="9"/>
      <c r="C840" s="9"/>
      <c r="D840" s="11"/>
      <c r="E840" s="12"/>
      <c r="F840" s="9"/>
      <c r="G840" s="9"/>
      <c r="H840"/>
      <c r="I840"/>
      <c r="J840"/>
      <c r="K840"/>
      <c r="L840"/>
      <c r="M840"/>
      <c r="N840"/>
      <c r="O840"/>
      <c r="P840" s="9"/>
      <c r="Q840" s="13"/>
    </row>
    <row r="841" spans="2:17">
      <c r="B841" s="9"/>
      <c r="C841" s="9"/>
      <c r="D841" s="11"/>
      <c r="E841" s="12"/>
      <c r="F841" s="9"/>
      <c r="G841" s="9"/>
      <c r="H841"/>
      <c r="I841"/>
      <c r="J841"/>
      <c r="K841"/>
      <c r="L841"/>
      <c r="M841"/>
      <c r="N841"/>
      <c r="O841"/>
      <c r="P841" s="9"/>
      <c r="Q841" s="13"/>
    </row>
    <row r="842" spans="2:17">
      <c r="B842" s="9"/>
      <c r="C842" s="9"/>
      <c r="D842" s="11"/>
      <c r="E842" s="12"/>
      <c r="F842" s="9"/>
      <c r="G842" s="9"/>
      <c r="H842"/>
      <c r="I842"/>
      <c r="J842"/>
      <c r="K842"/>
      <c r="L842"/>
      <c r="M842"/>
      <c r="N842"/>
      <c r="O842"/>
      <c r="P842" s="9"/>
      <c r="Q842" s="13"/>
    </row>
    <row r="843" spans="2:17">
      <c r="B843" s="9"/>
      <c r="C843" s="9"/>
      <c r="D843" s="11"/>
      <c r="E843" s="12"/>
      <c r="F843" s="9"/>
      <c r="G843" s="9"/>
      <c r="H843"/>
      <c r="I843"/>
      <c r="J843"/>
      <c r="K843"/>
      <c r="L843"/>
      <c r="M843"/>
      <c r="N843"/>
      <c r="O843"/>
      <c r="P843" s="9"/>
      <c r="Q843" s="13"/>
    </row>
    <row r="844" spans="2:17">
      <c r="B844" s="9"/>
      <c r="C844" s="9"/>
      <c r="D844" s="11"/>
      <c r="E844" s="12"/>
      <c r="F844" s="9"/>
      <c r="G844" s="9"/>
      <c r="H844"/>
      <c r="I844"/>
      <c r="J844"/>
      <c r="K844"/>
      <c r="L844"/>
      <c r="M844"/>
      <c r="N844"/>
      <c r="O844"/>
      <c r="P844" s="9"/>
      <c r="Q844" s="13"/>
    </row>
    <row r="845" spans="2:17">
      <c r="B845" s="9"/>
      <c r="C845" s="9"/>
      <c r="D845" s="11"/>
      <c r="E845" s="12"/>
      <c r="F845" s="9"/>
      <c r="G845" s="9"/>
      <c r="H845"/>
      <c r="I845"/>
      <c r="J845"/>
      <c r="K845"/>
      <c r="L845"/>
      <c r="M845"/>
      <c r="N845"/>
      <c r="O845"/>
      <c r="P845" s="9"/>
      <c r="Q845" s="13"/>
    </row>
    <row r="846" spans="2:17">
      <c r="B846" s="9"/>
      <c r="C846" s="9"/>
      <c r="D846" s="11"/>
      <c r="E846" s="12"/>
      <c r="F846" s="9"/>
      <c r="G846" s="9"/>
      <c r="H846"/>
      <c r="I846"/>
      <c r="J846"/>
      <c r="K846"/>
      <c r="L846"/>
      <c r="M846"/>
      <c r="N846"/>
      <c r="O846"/>
      <c r="P846" s="9"/>
      <c r="Q846" s="13"/>
    </row>
    <row r="847" spans="2:17">
      <c r="B847" s="9"/>
      <c r="C847" s="9"/>
      <c r="D847" s="11"/>
      <c r="E847" s="12"/>
      <c r="F847" s="9"/>
      <c r="G847" s="9"/>
      <c r="H847"/>
      <c r="I847"/>
      <c r="J847"/>
      <c r="K847"/>
      <c r="L847"/>
      <c r="M847"/>
      <c r="N847"/>
      <c r="O847"/>
      <c r="P847" s="9"/>
      <c r="Q847" s="13"/>
    </row>
    <row r="848" spans="2:17">
      <c r="B848" s="9"/>
      <c r="C848" s="9"/>
      <c r="D848" s="11"/>
      <c r="E848" s="12"/>
      <c r="F848" s="9"/>
      <c r="G848" s="9"/>
      <c r="H848"/>
      <c r="I848"/>
      <c r="J848"/>
      <c r="K848"/>
      <c r="L848"/>
      <c r="M848"/>
      <c r="N848"/>
      <c r="O848"/>
      <c r="P848" s="9"/>
      <c r="Q848" s="13"/>
    </row>
    <row r="849" spans="2:17">
      <c r="B849" s="9"/>
      <c r="C849" s="9"/>
      <c r="D849" s="11"/>
      <c r="E849" s="12"/>
      <c r="F849" s="9"/>
      <c r="G849" s="9"/>
      <c r="H849"/>
      <c r="I849"/>
      <c r="J849"/>
      <c r="K849"/>
      <c r="L849"/>
      <c r="M849"/>
      <c r="N849"/>
      <c r="O849"/>
      <c r="P849" s="9"/>
      <c r="Q849" s="13"/>
    </row>
    <row r="850" spans="2:17">
      <c r="B850" s="9"/>
      <c r="C850" s="9"/>
      <c r="D850" s="11"/>
      <c r="E850" s="12"/>
      <c r="F850" s="9"/>
      <c r="G850" s="9"/>
      <c r="H850"/>
      <c r="I850"/>
      <c r="J850"/>
      <c r="K850"/>
      <c r="L850"/>
      <c r="M850"/>
      <c r="N850"/>
      <c r="O850"/>
      <c r="P850" s="9"/>
      <c r="Q850" s="13"/>
    </row>
    <row r="851" spans="2:17">
      <c r="B851" s="9"/>
      <c r="C851" s="9"/>
      <c r="D851" s="11"/>
      <c r="E851" s="12"/>
      <c r="F851" s="9"/>
      <c r="G851" s="9"/>
      <c r="H851"/>
      <c r="I851"/>
      <c r="J851"/>
      <c r="K851"/>
      <c r="L851"/>
      <c r="M851"/>
      <c r="N851"/>
      <c r="O851"/>
      <c r="P851" s="9"/>
      <c r="Q851" s="13"/>
    </row>
    <row r="852" spans="2:17">
      <c r="B852" s="9"/>
      <c r="C852" s="9"/>
      <c r="D852" s="11"/>
      <c r="E852" s="12"/>
      <c r="F852" s="9"/>
      <c r="G852" s="9"/>
      <c r="H852"/>
      <c r="I852"/>
      <c r="J852"/>
      <c r="K852"/>
      <c r="L852"/>
      <c r="M852"/>
      <c r="N852"/>
      <c r="O852"/>
      <c r="P852" s="9"/>
      <c r="Q852" s="13"/>
    </row>
    <row r="853" spans="2:17">
      <c r="B853" s="9"/>
      <c r="C853" s="9"/>
      <c r="D853" s="11"/>
      <c r="E853" s="12"/>
      <c r="F853" s="9"/>
      <c r="G853" s="9"/>
      <c r="H853"/>
      <c r="I853"/>
      <c r="J853"/>
      <c r="K853"/>
      <c r="L853"/>
      <c r="M853"/>
      <c r="N853"/>
      <c r="O853"/>
      <c r="P853" s="9"/>
      <c r="Q853" s="13"/>
    </row>
    <row r="854" spans="2:17">
      <c r="B854" s="9"/>
      <c r="C854" s="9"/>
      <c r="D854" s="11"/>
      <c r="E854" s="12"/>
      <c r="F854" s="9"/>
      <c r="G854" s="9"/>
      <c r="H854"/>
      <c r="I854"/>
      <c r="J854"/>
      <c r="K854"/>
      <c r="L854"/>
      <c r="M854"/>
      <c r="N854"/>
      <c r="O854"/>
      <c r="P854" s="9"/>
      <c r="Q854" s="13"/>
    </row>
    <row r="855" spans="2:17">
      <c r="B855" s="9"/>
      <c r="C855" s="9"/>
      <c r="D855" s="11"/>
      <c r="E855" s="12"/>
      <c r="F855" s="9"/>
      <c r="G855" s="9"/>
      <c r="H855"/>
      <c r="I855"/>
      <c r="J855"/>
      <c r="K855"/>
      <c r="L855"/>
      <c r="M855"/>
      <c r="N855"/>
      <c r="O855"/>
      <c r="P855" s="9"/>
      <c r="Q855" s="13"/>
    </row>
    <row r="856" spans="2:17">
      <c r="B856" s="9"/>
      <c r="C856" s="9"/>
      <c r="D856" s="11"/>
      <c r="E856" s="12"/>
      <c r="F856" s="9"/>
      <c r="G856" s="9"/>
      <c r="H856"/>
      <c r="I856"/>
      <c r="J856"/>
      <c r="K856"/>
      <c r="L856"/>
      <c r="M856"/>
      <c r="N856"/>
      <c r="O856"/>
      <c r="P856" s="9"/>
      <c r="Q856" s="13"/>
    </row>
    <row r="857" spans="2:17">
      <c r="B857" s="9"/>
      <c r="C857" s="9"/>
      <c r="D857" s="11"/>
      <c r="E857" s="12"/>
      <c r="F857" s="9"/>
      <c r="G857" s="9"/>
      <c r="H857"/>
      <c r="I857"/>
      <c r="J857"/>
      <c r="K857"/>
      <c r="L857"/>
      <c r="M857"/>
      <c r="N857"/>
      <c r="O857"/>
      <c r="P857" s="9"/>
      <c r="Q857" s="13"/>
    </row>
    <row r="858" spans="2:17">
      <c r="B858" s="9"/>
      <c r="C858" s="9"/>
      <c r="D858" s="11"/>
      <c r="E858" s="12"/>
      <c r="F858" s="9"/>
      <c r="G858" s="9"/>
      <c r="H858"/>
      <c r="I858"/>
      <c r="J858"/>
      <c r="K858"/>
      <c r="L858"/>
      <c r="M858"/>
      <c r="N858"/>
      <c r="O858"/>
      <c r="P858" s="9"/>
      <c r="Q858" s="13"/>
    </row>
    <row r="859" spans="2:17">
      <c r="B859" s="9"/>
      <c r="C859" s="9"/>
      <c r="D859" s="11"/>
      <c r="E859" s="12"/>
      <c r="F859" s="9"/>
      <c r="G859" s="9"/>
      <c r="H859"/>
      <c r="I859"/>
      <c r="J859"/>
      <c r="K859"/>
      <c r="L859"/>
      <c r="M859"/>
      <c r="N859"/>
      <c r="O859"/>
      <c r="P859" s="9"/>
      <c r="Q859" s="13"/>
    </row>
    <row r="860" spans="2:17">
      <c r="B860" s="9"/>
      <c r="C860" s="9"/>
      <c r="D860" s="11"/>
      <c r="E860" s="12"/>
      <c r="F860" s="9"/>
      <c r="G860" s="9"/>
      <c r="H860"/>
      <c r="I860"/>
      <c r="J860"/>
      <c r="K860"/>
      <c r="L860"/>
      <c r="M860"/>
      <c r="N860"/>
      <c r="O860"/>
      <c r="P860" s="9"/>
      <c r="Q860" s="13"/>
    </row>
    <row r="861" spans="2:17">
      <c r="B861" s="9"/>
      <c r="C861" s="9"/>
      <c r="D861" s="11"/>
      <c r="E861" s="12"/>
      <c r="F861" s="9"/>
      <c r="G861" s="9"/>
      <c r="H861"/>
      <c r="I861"/>
      <c r="J861"/>
      <c r="K861"/>
      <c r="L861"/>
      <c r="M861"/>
      <c r="N861"/>
      <c r="O861"/>
      <c r="P861" s="9"/>
      <c r="Q861" s="13"/>
    </row>
    <row r="862" spans="2:17">
      <c r="B862" s="9"/>
      <c r="C862" s="9"/>
      <c r="D862" s="11"/>
      <c r="E862" s="12"/>
      <c r="F862" s="9"/>
      <c r="G862" s="9"/>
      <c r="H862"/>
      <c r="I862"/>
      <c r="J862"/>
      <c r="K862"/>
      <c r="L862"/>
      <c r="M862"/>
      <c r="N862"/>
      <c r="O862"/>
      <c r="P862" s="9"/>
      <c r="Q862" s="13"/>
    </row>
    <row r="863" spans="2:17">
      <c r="B863" s="9"/>
      <c r="C863" s="9"/>
      <c r="D863" s="11"/>
      <c r="E863" s="12"/>
      <c r="F863" s="9"/>
      <c r="G863" s="9"/>
      <c r="H863"/>
      <c r="I863"/>
      <c r="J863"/>
      <c r="K863"/>
      <c r="L863"/>
      <c r="M863"/>
      <c r="N863"/>
      <c r="O863"/>
      <c r="P863" s="9"/>
      <c r="Q863" s="13"/>
    </row>
    <row r="864" spans="2:17">
      <c r="B864" s="9"/>
      <c r="C864" s="9"/>
      <c r="D864" s="11"/>
      <c r="E864" s="12"/>
      <c r="F864" s="9"/>
      <c r="G864" s="9"/>
      <c r="H864"/>
      <c r="I864"/>
      <c r="J864"/>
      <c r="K864"/>
      <c r="L864"/>
      <c r="M864"/>
      <c r="N864"/>
      <c r="O864"/>
      <c r="P864" s="9"/>
      <c r="Q864" s="13"/>
    </row>
    <row r="865" spans="2:17">
      <c r="B865" s="9"/>
      <c r="C865" s="9"/>
      <c r="D865" s="11"/>
      <c r="E865" s="12"/>
      <c r="F865" s="9"/>
      <c r="G865" s="9"/>
      <c r="H865"/>
      <c r="I865"/>
      <c r="J865"/>
      <c r="K865"/>
      <c r="L865"/>
      <c r="M865"/>
      <c r="N865"/>
      <c r="O865"/>
      <c r="P865" s="9"/>
      <c r="Q865" s="13"/>
    </row>
    <row r="866" spans="2:17">
      <c r="B866" s="9"/>
      <c r="C866" s="9"/>
      <c r="D866" s="11"/>
      <c r="E866" s="12"/>
      <c r="F866" s="9"/>
      <c r="G866" s="9"/>
      <c r="H866"/>
      <c r="I866"/>
      <c r="J866"/>
      <c r="K866"/>
      <c r="L866"/>
      <c r="M866"/>
      <c r="N866"/>
      <c r="O866"/>
      <c r="P866" s="9"/>
      <c r="Q866" s="13"/>
    </row>
    <row r="867" spans="2:17">
      <c r="B867" s="9"/>
      <c r="C867" s="9"/>
      <c r="D867" s="11"/>
      <c r="E867" s="12"/>
      <c r="F867" s="9"/>
      <c r="G867" s="9"/>
      <c r="H867"/>
      <c r="I867"/>
      <c r="J867"/>
      <c r="K867"/>
      <c r="L867"/>
      <c r="M867"/>
      <c r="N867"/>
      <c r="O867"/>
      <c r="P867" s="9"/>
      <c r="Q867" s="13"/>
    </row>
    <row r="868" spans="2:17">
      <c r="B868" s="9"/>
      <c r="C868" s="9"/>
      <c r="D868" s="11"/>
      <c r="E868" s="12"/>
      <c r="F868" s="9"/>
      <c r="G868" s="9"/>
      <c r="H868"/>
      <c r="I868"/>
      <c r="J868"/>
      <c r="K868"/>
      <c r="L868"/>
      <c r="M868"/>
      <c r="N868"/>
      <c r="O868"/>
      <c r="P868" s="9"/>
      <c r="Q868" s="13"/>
    </row>
    <row r="869" spans="2:17">
      <c r="B869" s="9"/>
      <c r="C869" s="9"/>
      <c r="D869" s="11"/>
      <c r="E869" s="12"/>
      <c r="F869" s="9"/>
      <c r="G869" s="9"/>
      <c r="H869"/>
      <c r="I869"/>
      <c r="J869"/>
      <c r="K869"/>
      <c r="L869"/>
      <c r="M869"/>
      <c r="N869"/>
      <c r="O869"/>
      <c r="P869" s="9"/>
      <c r="Q869" s="13"/>
    </row>
    <row r="870" spans="2:17">
      <c r="B870" s="9"/>
      <c r="C870" s="9"/>
      <c r="D870" s="11"/>
      <c r="E870" s="12"/>
      <c r="F870" s="9"/>
      <c r="G870" s="9"/>
      <c r="H870"/>
      <c r="I870"/>
      <c r="J870"/>
      <c r="K870"/>
      <c r="L870"/>
      <c r="M870"/>
      <c r="N870"/>
      <c r="O870"/>
      <c r="P870" s="9"/>
      <c r="Q870" s="13"/>
    </row>
    <row r="871" spans="2:17">
      <c r="B871" s="9"/>
      <c r="C871" s="9"/>
      <c r="D871" s="11"/>
      <c r="E871" s="12"/>
      <c r="F871" s="9"/>
      <c r="G871" s="9"/>
      <c r="H871"/>
      <c r="I871"/>
      <c r="J871"/>
      <c r="K871"/>
      <c r="L871"/>
      <c r="M871"/>
      <c r="N871"/>
      <c r="O871"/>
      <c r="P871" s="9"/>
      <c r="Q871" s="13"/>
    </row>
    <row r="872" spans="2:17">
      <c r="B872" s="9"/>
      <c r="C872" s="9"/>
      <c r="D872" s="11"/>
      <c r="E872" s="12"/>
      <c r="F872" s="9"/>
      <c r="G872" s="9"/>
      <c r="H872"/>
      <c r="I872"/>
      <c r="J872"/>
      <c r="K872"/>
      <c r="L872"/>
      <c r="M872"/>
      <c r="N872"/>
      <c r="O872"/>
      <c r="P872" s="9"/>
      <c r="Q872" s="13"/>
    </row>
    <row r="873" spans="2:17">
      <c r="B873" s="9"/>
      <c r="C873" s="9"/>
      <c r="D873" s="11"/>
      <c r="E873" s="12"/>
      <c r="F873" s="9"/>
      <c r="G873" s="9"/>
      <c r="H873"/>
      <c r="I873"/>
      <c r="J873"/>
      <c r="K873"/>
      <c r="L873"/>
      <c r="M873"/>
      <c r="N873"/>
      <c r="O873"/>
      <c r="P873" s="9"/>
      <c r="Q873" s="13"/>
    </row>
    <row r="874" spans="2:17">
      <c r="B874" s="9"/>
      <c r="C874" s="9"/>
      <c r="D874" s="11"/>
      <c r="E874" s="12"/>
      <c r="F874" s="9"/>
      <c r="G874" s="9"/>
      <c r="H874"/>
      <c r="I874"/>
      <c r="J874"/>
      <c r="K874"/>
      <c r="L874"/>
      <c r="M874"/>
      <c r="N874"/>
      <c r="O874"/>
      <c r="P874" s="9"/>
      <c r="Q874" s="13"/>
    </row>
    <row r="875" spans="2:17">
      <c r="B875" s="9"/>
      <c r="C875" s="9"/>
      <c r="D875" s="11"/>
      <c r="E875" s="12"/>
      <c r="F875" s="9"/>
      <c r="G875" s="9"/>
      <c r="H875"/>
      <c r="I875"/>
      <c r="J875"/>
      <c r="K875"/>
      <c r="L875"/>
      <c r="M875"/>
      <c r="N875"/>
      <c r="O875"/>
      <c r="P875" s="9"/>
      <c r="Q875" s="13"/>
    </row>
    <row r="876" spans="2:17">
      <c r="B876" s="9"/>
      <c r="C876" s="9"/>
      <c r="D876" s="11"/>
      <c r="E876" s="12"/>
      <c r="F876" s="9"/>
      <c r="G876" s="9"/>
      <c r="H876"/>
      <c r="I876"/>
      <c r="J876"/>
      <c r="K876"/>
      <c r="L876"/>
      <c r="M876"/>
      <c r="N876"/>
      <c r="O876"/>
      <c r="P876" s="9"/>
      <c r="Q876" s="13"/>
    </row>
    <row r="877" spans="2:17">
      <c r="B877" s="9"/>
      <c r="C877" s="9"/>
      <c r="D877" s="11"/>
      <c r="E877" s="12"/>
      <c r="F877" s="9"/>
      <c r="G877" s="9"/>
      <c r="H877"/>
      <c r="I877"/>
      <c r="J877"/>
      <c r="K877"/>
      <c r="L877"/>
      <c r="M877"/>
      <c r="N877"/>
      <c r="O877"/>
      <c r="P877" s="9"/>
      <c r="Q877" s="13"/>
    </row>
    <row r="878" spans="2:17">
      <c r="B878" s="9"/>
      <c r="C878" s="9"/>
      <c r="D878" s="11"/>
      <c r="E878" s="12"/>
      <c r="F878" s="9"/>
      <c r="G878" s="9"/>
      <c r="H878"/>
      <c r="I878"/>
      <c r="J878"/>
      <c r="K878"/>
      <c r="L878"/>
      <c r="M878"/>
      <c r="N878"/>
      <c r="O878"/>
      <c r="P878" s="9"/>
      <c r="Q878" s="13"/>
    </row>
    <row r="879" spans="2:17">
      <c r="B879" s="9"/>
      <c r="C879" s="9"/>
      <c r="D879" s="11"/>
      <c r="E879" s="12"/>
      <c r="F879" s="9"/>
      <c r="G879" s="9"/>
      <c r="H879"/>
      <c r="I879"/>
      <c r="J879"/>
      <c r="K879"/>
      <c r="L879"/>
      <c r="M879"/>
      <c r="N879"/>
      <c r="O879"/>
      <c r="P879" s="9"/>
      <c r="Q879" s="13"/>
    </row>
    <row r="880" spans="2:17">
      <c r="B880" s="9"/>
      <c r="C880" s="9"/>
      <c r="D880" s="11"/>
      <c r="E880" s="12"/>
      <c r="F880" s="9"/>
      <c r="G880" s="9"/>
      <c r="H880"/>
      <c r="I880"/>
      <c r="J880"/>
      <c r="K880"/>
      <c r="L880"/>
      <c r="M880"/>
      <c r="N880"/>
      <c r="O880"/>
      <c r="P880" s="9"/>
      <c r="Q880" s="13"/>
    </row>
    <row r="881" spans="2:17">
      <c r="B881" s="9"/>
      <c r="C881" s="9"/>
      <c r="D881" s="11"/>
      <c r="E881" s="12"/>
      <c r="F881" s="9"/>
      <c r="G881" s="9"/>
      <c r="H881"/>
      <c r="I881"/>
      <c r="J881"/>
      <c r="K881"/>
      <c r="L881"/>
      <c r="M881"/>
      <c r="N881"/>
      <c r="O881"/>
      <c r="P881" s="9"/>
      <c r="Q881" s="13"/>
    </row>
    <row r="882" spans="2:17">
      <c r="B882" s="9"/>
      <c r="C882" s="9"/>
      <c r="D882" s="11"/>
      <c r="E882" s="12"/>
      <c r="F882" s="9"/>
      <c r="G882" s="9"/>
      <c r="H882"/>
      <c r="I882"/>
      <c r="J882"/>
      <c r="K882"/>
      <c r="L882"/>
      <c r="M882"/>
      <c r="N882"/>
      <c r="O882"/>
      <c r="P882" s="9"/>
      <c r="Q882" s="13"/>
    </row>
    <row r="883" spans="2:17">
      <c r="B883" s="9"/>
      <c r="C883" s="9"/>
      <c r="D883" s="11"/>
      <c r="E883" s="12"/>
      <c r="F883" s="9"/>
      <c r="G883" s="9"/>
      <c r="H883"/>
      <c r="I883"/>
      <c r="J883"/>
      <c r="K883"/>
      <c r="L883"/>
      <c r="M883"/>
      <c r="N883"/>
      <c r="O883"/>
      <c r="P883" s="9"/>
      <c r="Q883" s="13"/>
    </row>
    <row r="884" spans="2:17">
      <c r="B884" s="9"/>
      <c r="C884" s="9"/>
      <c r="D884" s="11"/>
      <c r="E884" s="12"/>
      <c r="F884" s="9"/>
      <c r="G884" s="9"/>
      <c r="H884"/>
      <c r="I884"/>
      <c r="J884"/>
      <c r="K884"/>
      <c r="L884"/>
      <c r="M884"/>
      <c r="N884"/>
      <c r="O884"/>
      <c r="P884" s="9"/>
      <c r="Q884" s="13"/>
    </row>
    <row r="885" spans="2:17">
      <c r="B885" s="9"/>
      <c r="C885" s="9"/>
      <c r="D885" s="11"/>
      <c r="E885" s="12"/>
      <c r="F885" s="9"/>
      <c r="G885" s="9"/>
      <c r="H885"/>
      <c r="I885"/>
      <c r="J885"/>
      <c r="K885"/>
      <c r="L885"/>
      <c r="M885"/>
      <c r="N885"/>
      <c r="O885"/>
      <c r="P885" s="9"/>
      <c r="Q885" s="13"/>
    </row>
    <row r="886" spans="2:17">
      <c r="B886" s="9"/>
      <c r="C886" s="9"/>
      <c r="D886" s="11"/>
      <c r="E886" s="12"/>
      <c r="F886" s="9"/>
      <c r="G886" s="9"/>
      <c r="H886"/>
      <c r="I886"/>
      <c r="J886"/>
      <c r="K886"/>
      <c r="L886"/>
      <c r="M886"/>
      <c r="N886"/>
      <c r="O886"/>
      <c r="P886" s="9"/>
      <c r="Q886" s="13"/>
    </row>
    <row r="887" spans="2:17">
      <c r="B887" s="9"/>
      <c r="C887" s="9"/>
      <c r="D887" s="11"/>
      <c r="E887" s="12"/>
      <c r="F887" s="9"/>
      <c r="G887" s="9"/>
      <c r="H887"/>
      <c r="I887"/>
      <c r="J887"/>
      <c r="K887"/>
      <c r="L887"/>
      <c r="M887"/>
      <c r="N887"/>
      <c r="O887"/>
      <c r="P887" s="9"/>
      <c r="Q887" s="13"/>
    </row>
    <row r="888" spans="2:17">
      <c r="B888" s="9"/>
      <c r="C888" s="9"/>
      <c r="D888" s="11"/>
      <c r="E888" s="12"/>
      <c r="F888" s="9"/>
      <c r="G888" s="9"/>
      <c r="H888"/>
      <c r="I888"/>
      <c r="J888"/>
      <c r="K888"/>
      <c r="L888"/>
      <c r="M888"/>
      <c r="N888"/>
      <c r="O888"/>
      <c r="P888" s="9"/>
      <c r="Q888" s="13"/>
    </row>
    <row r="889" spans="2:17">
      <c r="B889" s="9"/>
      <c r="C889" s="9"/>
      <c r="D889" s="11"/>
      <c r="E889" s="12"/>
      <c r="F889" s="9"/>
      <c r="G889" s="9"/>
      <c r="H889"/>
      <c r="I889"/>
      <c r="J889"/>
      <c r="K889"/>
      <c r="L889"/>
      <c r="M889"/>
      <c r="N889"/>
      <c r="O889"/>
      <c r="P889" s="9"/>
      <c r="Q889" s="13"/>
    </row>
    <row r="890" spans="2:17">
      <c r="B890" s="9"/>
      <c r="C890" s="9"/>
      <c r="D890" s="11"/>
      <c r="E890" s="12"/>
      <c r="F890" s="9"/>
      <c r="G890" s="9"/>
      <c r="H890"/>
      <c r="I890"/>
      <c r="J890"/>
      <c r="K890"/>
      <c r="L890"/>
      <c r="M890"/>
      <c r="N890"/>
      <c r="O890"/>
      <c r="P890" s="9"/>
      <c r="Q890" s="13"/>
    </row>
    <row r="891" spans="2:17">
      <c r="B891" s="9"/>
      <c r="C891" s="9"/>
      <c r="D891" s="11"/>
      <c r="E891" s="12"/>
      <c r="F891" s="9"/>
      <c r="G891" s="9"/>
      <c r="H891"/>
      <c r="I891"/>
      <c r="J891"/>
      <c r="K891"/>
      <c r="L891"/>
      <c r="M891"/>
      <c r="N891"/>
      <c r="O891"/>
      <c r="P891" s="9"/>
      <c r="Q891" s="13"/>
    </row>
    <row r="892" spans="2:17">
      <c r="B892" s="9"/>
      <c r="C892" s="9"/>
      <c r="D892" s="11"/>
      <c r="E892" s="12"/>
      <c r="F892" s="9"/>
      <c r="G892" s="9"/>
      <c r="H892"/>
      <c r="I892"/>
      <c r="J892"/>
      <c r="K892"/>
      <c r="L892"/>
      <c r="M892"/>
      <c r="N892"/>
      <c r="O892"/>
      <c r="P892" s="9"/>
      <c r="Q892" s="13"/>
    </row>
    <row r="893" spans="2:17">
      <c r="B893" s="9"/>
      <c r="C893" s="9"/>
      <c r="D893" s="11"/>
      <c r="E893" s="12"/>
      <c r="F893" s="9"/>
      <c r="G893" s="9"/>
      <c r="H893"/>
      <c r="I893"/>
      <c r="J893"/>
      <c r="K893"/>
      <c r="L893"/>
      <c r="M893"/>
      <c r="N893"/>
      <c r="O893"/>
      <c r="P893" s="9"/>
      <c r="Q893" s="13"/>
    </row>
    <row r="894" spans="2:17">
      <c r="B894" s="9"/>
      <c r="C894" s="9"/>
      <c r="D894" s="11"/>
      <c r="E894" s="12"/>
      <c r="F894" s="9"/>
      <c r="G894" s="9"/>
      <c r="H894"/>
      <c r="I894"/>
      <c r="J894"/>
      <c r="K894"/>
      <c r="L894"/>
      <c r="M894"/>
      <c r="N894"/>
      <c r="O894"/>
      <c r="P894" s="9"/>
      <c r="Q894" s="13"/>
    </row>
    <row r="895" spans="2:17">
      <c r="B895" s="9"/>
      <c r="C895" s="9"/>
      <c r="D895" s="11"/>
      <c r="E895" s="12"/>
      <c r="F895" s="9"/>
      <c r="G895" s="9"/>
      <c r="H895"/>
      <c r="I895"/>
      <c r="J895"/>
      <c r="K895"/>
      <c r="L895"/>
      <c r="M895"/>
      <c r="N895"/>
      <c r="O895"/>
      <c r="P895" s="9"/>
      <c r="Q895" s="13"/>
    </row>
    <row r="896" spans="2:17">
      <c r="B896" s="9"/>
      <c r="C896" s="9"/>
      <c r="D896" s="11"/>
      <c r="E896" s="12"/>
      <c r="F896" s="9"/>
      <c r="G896" s="9"/>
      <c r="H896"/>
      <c r="I896"/>
      <c r="J896"/>
      <c r="K896"/>
      <c r="L896"/>
      <c r="M896"/>
      <c r="N896"/>
      <c r="O896"/>
      <c r="P896" s="9"/>
      <c r="Q896" s="13"/>
    </row>
    <row r="897" spans="2:17">
      <c r="B897" s="9"/>
      <c r="C897" s="9"/>
      <c r="D897" s="11"/>
      <c r="E897" s="12"/>
      <c r="F897" s="9"/>
      <c r="G897" s="9"/>
      <c r="H897"/>
      <c r="I897"/>
      <c r="J897"/>
      <c r="K897"/>
      <c r="L897"/>
      <c r="M897"/>
      <c r="N897"/>
      <c r="O897"/>
      <c r="P897" s="9"/>
      <c r="Q897" s="13"/>
    </row>
    <row r="898" spans="2:17">
      <c r="B898" s="9"/>
      <c r="C898" s="9"/>
      <c r="D898" s="11"/>
      <c r="E898" s="12"/>
      <c r="F898" s="9"/>
      <c r="G898" s="9"/>
      <c r="H898"/>
      <c r="I898"/>
      <c r="J898"/>
      <c r="K898"/>
      <c r="L898"/>
      <c r="M898"/>
      <c r="N898"/>
      <c r="O898"/>
      <c r="P898" s="9"/>
      <c r="Q898" s="13"/>
    </row>
    <row r="899" spans="2:17">
      <c r="B899" s="9"/>
      <c r="C899" s="9"/>
      <c r="D899" s="11"/>
      <c r="E899" s="12"/>
      <c r="F899" s="9"/>
      <c r="G899" s="9"/>
      <c r="H899"/>
      <c r="I899"/>
      <c r="J899"/>
      <c r="K899"/>
      <c r="L899"/>
      <c r="M899"/>
      <c r="N899"/>
      <c r="O899"/>
      <c r="P899" s="9"/>
      <c r="Q899" s="13"/>
    </row>
    <row r="900" spans="2:17">
      <c r="B900" s="9"/>
      <c r="C900" s="9"/>
      <c r="D900" s="11"/>
      <c r="E900" s="12"/>
      <c r="F900" s="9"/>
      <c r="G900" s="9"/>
      <c r="H900"/>
      <c r="I900"/>
      <c r="J900"/>
      <c r="K900"/>
      <c r="L900"/>
      <c r="M900"/>
      <c r="N900"/>
      <c r="O900"/>
      <c r="P900" s="9"/>
      <c r="Q900" s="13"/>
    </row>
    <row r="901" spans="2:17">
      <c r="B901" s="9"/>
      <c r="C901" s="9"/>
      <c r="D901" s="11"/>
      <c r="E901" s="12"/>
      <c r="F901" s="9"/>
      <c r="G901" s="9"/>
      <c r="H901"/>
      <c r="I901"/>
      <c r="J901"/>
      <c r="K901"/>
      <c r="L901"/>
      <c r="M901"/>
      <c r="N901"/>
      <c r="O901"/>
      <c r="P901" s="9"/>
      <c r="Q901" s="13"/>
    </row>
    <row r="902" spans="2:17">
      <c r="B902" s="9"/>
      <c r="C902" s="9"/>
      <c r="D902" s="11"/>
      <c r="E902" s="12"/>
      <c r="F902" s="9"/>
      <c r="G902" s="9"/>
      <c r="H902"/>
      <c r="I902"/>
      <c r="J902"/>
      <c r="K902"/>
      <c r="L902"/>
      <c r="M902"/>
      <c r="N902"/>
      <c r="O902"/>
      <c r="P902" s="9"/>
      <c r="Q902" s="13"/>
    </row>
    <row r="903" spans="2:17">
      <c r="B903" s="9"/>
      <c r="C903" s="9"/>
      <c r="D903" s="11"/>
      <c r="E903" s="12"/>
      <c r="F903" s="9"/>
      <c r="G903" s="9"/>
      <c r="H903"/>
      <c r="I903"/>
      <c r="J903"/>
      <c r="K903"/>
      <c r="L903"/>
      <c r="M903"/>
      <c r="N903"/>
      <c r="O903"/>
      <c r="P903" s="9"/>
      <c r="Q903" s="13"/>
    </row>
    <row r="904" spans="2:17">
      <c r="B904" s="9"/>
      <c r="C904" s="9"/>
      <c r="D904" s="11"/>
      <c r="E904" s="12"/>
      <c r="F904" s="9"/>
      <c r="G904" s="9"/>
      <c r="H904"/>
      <c r="I904"/>
      <c r="J904"/>
      <c r="K904"/>
      <c r="L904"/>
      <c r="M904"/>
      <c r="N904"/>
      <c r="O904"/>
      <c r="P904" s="9"/>
      <c r="Q904" s="13"/>
    </row>
    <row r="905" spans="2:17">
      <c r="B905" s="9"/>
      <c r="C905" s="9"/>
      <c r="D905" s="11"/>
      <c r="E905" s="12"/>
      <c r="F905" s="9"/>
      <c r="G905" s="9"/>
      <c r="H905"/>
      <c r="I905"/>
      <c r="J905"/>
      <c r="K905"/>
      <c r="L905"/>
      <c r="M905"/>
      <c r="N905"/>
      <c r="O905"/>
      <c r="P905" s="9"/>
      <c r="Q905" s="13"/>
    </row>
    <row r="906" spans="2:17">
      <c r="B906" s="9"/>
      <c r="C906" s="9"/>
      <c r="D906" s="11"/>
      <c r="E906" s="12"/>
      <c r="F906" s="9"/>
      <c r="G906" s="9"/>
      <c r="H906"/>
      <c r="I906"/>
      <c r="J906"/>
      <c r="K906"/>
      <c r="L906"/>
      <c r="M906"/>
      <c r="N906"/>
      <c r="O906"/>
      <c r="P906" s="9"/>
      <c r="Q906" s="13"/>
    </row>
    <row r="907" spans="2:17">
      <c r="B907" s="9"/>
      <c r="C907" s="9"/>
      <c r="D907" s="11"/>
      <c r="E907" s="12"/>
      <c r="F907" s="9"/>
      <c r="G907" s="9"/>
      <c r="H907"/>
      <c r="I907"/>
      <c r="J907"/>
      <c r="K907"/>
      <c r="L907"/>
      <c r="M907"/>
      <c r="N907"/>
      <c r="O907"/>
      <c r="P907" s="9"/>
      <c r="Q907" s="13"/>
    </row>
    <row r="908" spans="2:17">
      <c r="B908" s="9"/>
      <c r="C908" s="9"/>
      <c r="D908" s="11"/>
      <c r="E908" s="12"/>
      <c r="F908" s="9"/>
      <c r="G908" s="9"/>
      <c r="H908"/>
      <c r="I908"/>
      <c r="J908"/>
      <c r="K908"/>
      <c r="L908"/>
      <c r="M908"/>
      <c r="N908"/>
      <c r="O908"/>
      <c r="P908" s="9"/>
      <c r="Q908" s="13"/>
    </row>
    <row r="909" spans="2:17">
      <c r="B909" s="9"/>
      <c r="C909" s="9"/>
      <c r="D909" s="11"/>
      <c r="E909" s="12"/>
      <c r="F909" s="9"/>
      <c r="G909" s="9"/>
      <c r="H909"/>
      <c r="I909"/>
      <c r="J909"/>
      <c r="K909"/>
      <c r="L909"/>
      <c r="M909"/>
      <c r="N909"/>
      <c r="O909"/>
      <c r="P909" s="9"/>
      <c r="Q909" s="13"/>
    </row>
    <row r="910" spans="2:17">
      <c r="B910" s="9"/>
      <c r="C910" s="9"/>
      <c r="D910" s="11"/>
      <c r="E910" s="12"/>
      <c r="F910" s="9"/>
      <c r="G910" s="9"/>
      <c r="H910"/>
      <c r="I910"/>
      <c r="J910"/>
      <c r="K910"/>
      <c r="L910"/>
      <c r="M910"/>
      <c r="N910"/>
      <c r="O910"/>
      <c r="P910" s="9"/>
      <c r="Q910" s="13"/>
    </row>
    <row r="911" spans="2:17">
      <c r="B911" s="9"/>
      <c r="C911" s="9"/>
      <c r="D911" s="11"/>
      <c r="E911" s="12"/>
      <c r="F911" s="9"/>
      <c r="G911" s="9"/>
      <c r="H911"/>
      <c r="I911"/>
      <c r="J911"/>
      <c r="K911"/>
      <c r="L911"/>
      <c r="M911"/>
      <c r="N911"/>
      <c r="O911"/>
      <c r="P911" s="9"/>
      <c r="Q911" s="13"/>
    </row>
    <row r="912" spans="2:17">
      <c r="B912" s="9"/>
      <c r="C912" s="9"/>
      <c r="D912" s="11"/>
      <c r="E912" s="12"/>
      <c r="F912" s="9"/>
      <c r="G912" s="9"/>
      <c r="H912"/>
      <c r="I912"/>
      <c r="J912"/>
      <c r="K912"/>
      <c r="L912"/>
      <c r="M912"/>
      <c r="N912"/>
      <c r="O912"/>
      <c r="P912" s="9"/>
      <c r="Q912" s="13"/>
    </row>
    <row r="913" spans="2:17">
      <c r="B913" s="9"/>
      <c r="C913" s="9"/>
      <c r="D913" s="11"/>
      <c r="E913" s="12"/>
      <c r="F913" s="9"/>
      <c r="G913" s="9"/>
      <c r="H913"/>
      <c r="I913"/>
      <c r="J913"/>
      <c r="K913"/>
      <c r="L913"/>
      <c r="M913"/>
      <c r="N913"/>
      <c r="O913"/>
      <c r="P913" s="9"/>
      <c r="Q913" s="13"/>
    </row>
    <row r="914" spans="2:17">
      <c r="B914" s="9"/>
      <c r="C914" s="9"/>
      <c r="D914" s="11"/>
      <c r="E914" s="12"/>
      <c r="F914" s="9"/>
      <c r="G914" s="9"/>
      <c r="H914"/>
      <c r="I914"/>
      <c r="J914"/>
      <c r="K914"/>
      <c r="L914"/>
      <c r="M914"/>
      <c r="N914"/>
      <c r="O914"/>
      <c r="P914" s="9"/>
      <c r="Q914" s="13"/>
    </row>
    <row r="915" spans="2:17">
      <c r="B915" s="9"/>
      <c r="C915" s="9"/>
      <c r="D915" s="11"/>
      <c r="E915" s="12"/>
      <c r="F915" s="9"/>
      <c r="G915" s="9"/>
      <c r="H915"/>
      <c r="I915"/>
      <c r="J915"/>
      <c r="K915"/>
      <c r="L915"/>
      <c r="M915"/>
      <c r="N915"/>
      <c r="O915"/>
      <c r="P915" s="9"/>
      <c r="Q915" s="13"/>
    </row>
    <row r="916" spans="2:17">
      <c r="B916" s="9"/>
      <c r="C916" s="9"/>
      <c r="D916" s="11"/>
      <c r="E916" s="12"/>
      <c r="F916" s="9"/>
      <c r="G916" s="9"/>
      <c r="H916"/>
      <c r="I916"/>
      <c r="J916"/>
      <c r="K916"/>
      <c r="L916"/>
      <c r="M916"/>
      <c r="N916"/>
      <c r="O916"/>
      <c r="P916" s="9"/>
      <c r="Q916" s="13"/>
    </row>
    <row r="917" spans="2:17">
      <c r="B917" s="9"/>
      <c r="C917" s="9"/>
      <c r="D917" s="11"/>
      <c r="E917" s="12"/>
      <c r="F917" s="9"/>
      <c r="G917" s="9"/>
      <c r="H917"/>
      <c r="I917"/>
      <c r="J917"/>
      <c r="K917"/>
      <c r="L917"/>
      <c r="M917"/>
      <c r="N917"/>
      <c r="O917"/>
      <c r="P917" s="9"/>
      <c r="Q917" s="13"/>
    </row>
    <row r="918" spans="2:17">
      <c r="B918" s="9"/>
      <c r="C918" s="9"/>
      <c r="D918" s="11"/>
      <c r="E918" s="12"/>
      <c r="F918" s="9"/>
      <c r="G918" s="9"/>
      <c r="H918"/>
      <c r="I918"/>
      <c r="J918"/>
      <c r="K918"/>
      <c r="L918"/>
      <c r="M918"/>
      <c r="N918"/>
      <c r="O918"/>
      <c r="P918" s="9"/>
      <c r="Q918" s="13"/>
    </row>
    <row r="919" spans="2:17">
      <c r="B919" s="9"/>
      <c r="C919" s="9"/>
      <c r="D919" s="11"/>
      <c r="E919" s="12"/>
      <c r="F919" s="9"/>
      <c r="G919" s="9"/>
      <c r="H919"/>
      <c r="I919"/>
      <c r="J919"/>
      <c r="K919"/>
      <c r="L919"/>
      <c r="M919"/>
      <c r="N919"/>
      <c r="O919"/>
      <c r="P919" s="9"/>
      <c r="Q919" s="13"/>
    </row>
    <row r="920" spans="2:17">
      <c r="B920" s="9"/>
      <c r="C920" s="9"/>
      <c r="D920" s="11"/>
      <c r="E920" s="12"/>
      <c r="F920" s="9"/>
      <c r="G920" s="9"/>
      <c r="H920"/>
      <c r="I920"/>
      <c r="J920"/>
      <c r="K920"/>
      <c r="L920"/>
      <c r="M920"/>
      <c r="N920"/>
      <c r="O920"/>
      <c r="P920" s="9"/>
      <c r="Q920" s="13"/>
    </row>
    <row r="921" spans="2:17">
      <c r="B921" s="9"/>
      <c r="C921" s="9"/>
      <c r="D921" s="11"/>
      <c r="E921" s="12"/>
      <c r="F921" s="9"/>
      <c r="G921" s="9"/>
      <c r="H921"/>
      <c r="I921"/>
      <c r="J921"/>
      <c r="K921"/>
      <c r="L921"/>
      <c r="M921"/>
      <c r="N921"/>
      <c r="O921"/>
      <c r="P921" s="9"/>
      <c r="Q921" s="13"/>
    </row>
    <row r="922" spans="2:17">
      <c r="B922" s="9"/>
      <c r="C922" s="9"/>
      <c r="D922" s="11"/>
      <c r="E922" s="12"/>
      <c r="F922" s="9"/>
      <c r="G922" s="9"/>
      <c r="H922"/>
      <c r="I922"/>
      <c r="J922"/>
      <c r="K922"/>
      <c r="L922"/>
      <c r="M922"/>
      <c r="N922"/>
      <c r="O922"/>
      <c r="P922" s="9"/>
      <c r="Q922" s="13"/>
    </row>
    <row r="923" spans="2:17">
      <c r="B923" s="9"/>
      <c r="C923" s="9"/>
      <c r="D923" s="11"/>
      <c r="E923" s="12"/>
      <c r="F923" s="9"/>
      <c r="G923" s="9"/>
      <c r="H923"/>
      <c r="I923"/>
      <c r="J923"/>
      <c r="K923"/>
      <c r="L923"/>
      <c r="M923"/>
      <c r="N923"/>
      <c r="O923"/>
      <c r="P923" s="9"/>
      <c r="Q923" s="13"/>
    </row>
    <row r="924" spans="2:17">
      <c r="B924" s="9"/>
      <c r="C924" s="9"/>
      <c r="D924" s="11"/>
      <c r="E924" s="12"/>
      <c r="F924" s="9"/>
      <c r="G924" s="9"/>
      <c r="H924"/>
      <c r="I924"/>
      <c r="J924"/>
      <c r="K924"/>
      <c r="L924"/>
      <c r="M924"/>
      <c r="N924"/>
      <c r="O924"/>
      <c r="P924" s="9"/>
      <c r="Q924" s="13"/>
    </row>
    <row r="925" spans="2:17">
      <c r="B925" s="9"/>
      <c r="C925" s="9"/>
      <c r="D925" s="11"/>
      <c r="E925" s="12"/>
      <c r="F925" s="9"/>
      <c r="G925" s="9"/>
      <c r="H925"/>
      <c r="I925"/>
      <c r="J925"/>
      <c r="K925"/>
      <c r="L925"/>
      <c r="M925"/>
      <c r="N925"/>
      <c r="O925"/>
      <c r="P925" s="9"/>
      <c r="Q925" s="13"/>
    </row>
    <row r="926" spans="2:17">
      <c r="B926" s="9"/>
      <c r="C926" s="9"/>
      <c r="D926" s="11"/>
      <c r="E926" s="12"/>
      <c r="F926" s="9"/>
      <c r="G926" s="9"/>
      <c r="H926"/>
      <c r="I926"/>
      <c r="J926"/>
      <c r="K926"/>
      <c r="L926"/>
      <c r="M926"/>
      <c r="N926"/>
      <c r="O926"/>
      <c r="P926" s="9"/>
      <c r="Q926" s="13"/>
    </row>
    <row r="927" spans="2:17">
      <c r="B927" s="9"/>
      <c r="C927" s="9"/>
      <c r="D927" s="11"/>
      <c r="E927" s="12"/>
      <c r="F927" s="9"/>
      <c r="G927" s="9"/>
      <c r="H927"/>
      <c r="I927"/>
      <c r="J927"/>
      <c r="K927"/>
      <c r="L927"/>
      <c r="M927"/>
      <c r="N927"/>
      <c r="O927"/>
      <c r="P927" s="9"/>
      <c r="Q927" s="13"/>
    </row>
    <row r="928" spans="2:17">
      <c r="B928" s="9"/>
      <c r="C928" s="9"/>
      <c r="D928" s="11"/>
      <c r="E928" s="12"/>
      <c r="F928" s="9"/>
      <c r="G928" s="9"/>
      <c r="H928"/>
      <c r="I928"/>
      <c r="J928"/>
      <c r="K928"/>
      <c r="L928"/>
      <c r="M928"/>
      <c r="N928"/>
      <c r="O928"/>
      <c r="P928" s="9"/>
      <c r="Q928" s="13"/>
    </row>
    <row r="929" spans="2:17">
      <c r="B929" s="9"/>
      <c r="C929" s="9"/>
      <c r="D929" s="11"/>
      <c r="E929" s="12"/>
      <c r="F929" s="9"/>
      <c r="G929" s="9"/>
      <c r="H929"/>
      <c r="I929"/>
      <c r="J929"/>
      <c r="K929"/>
      <c r="L929"/>
      <c r="M929"/>
      <c r="N929"/>
      <c r="O929"/>
      <c r="P929" s="9"/>
      <c r="Q929" s="13"/>
    </row>
    <row r="930" spans="2:17">
      <c r="B930" s="9"/>
      <c r="C930" s="9"/>
      <c r="D930" s="11"/>
      <c r="E930" s="12"/>
      <c r="F930" s="9"/>
      <c r="G930" s="9"/>
      <c r="H930"/>
      <c r="I930"/>
      <c r="J930"/>
      <c r="K930"/>
      <c r="L930"/>
      <c r="M930"/>
      <c r="N930"/>
      <c r="O930"/>
      <c r="P930" s="9"/>
      <c r="Q930" s="13"/>
    </row>
    <row r="931" spans="2:17">
      <c r="B931" s="9"/>
      <c r="C931" s="9"/>
      <c r="D931" s="11"/>
      <c r="E931" s="12"/>
      <c r="F931" s="9"/>
      <c r="G931" s="9"/>
      <c r="H931"/>
      <c r="I931"/>
      <c r="J931"/>
      <c r="K931"/>
      <c r="L931"/>
      <c r="M931"/>
      <c r="N931"/>
      <c r="O931"/>
      <c r="P931" s="9"/>
      <c r="Q931" s="13"/>
    </row>
    <row r="932" spans="2:17">
      <c r="B932" s="9"/>
      <c r="C932" s="9"/>
      <c r="D932" s="11"/>
      <c r="E932" s="12"/>
      <c r="F932" s="9"/>
      <c r="G932" s="9"/>
      <c r="H932"/>
      <c r="I932"/>
      <c r="J932"/>
      <c r="K932"/>
      <c r="L932"/>
      <c r="M932"/>
      <c r="N932"/>
      <c r="O932"/>
      <c r="P932" s="9"/>
      <c r="Q932" s="13"/>
    </row>
    <row r="933" spans="2:17">
      <c r="B933" s="9"/>
      <c r="C933" s="9"/>
      <c r="D933" s="11"/>
      <c r="E933" s="12"/>
      <c r="F933" s="9"/>
      <c r="G933" s="9"/>
      <c r="H933"/>
      <c r="I933"/>
      <c r="J933"/>
      <c r="K933"/>
      <c r="L933"/>
      <c r="M933"/>
      <c r="N933"/>
      <c r="O933"/>
      <c r="P933" s="9"/>
      <c r="Q933" s="13"/>
    </row>
    <row r="934" spans="2:17">
      <c r="B934" s="9"/>
      <c r="C934" s="9"/>
      <c r="D934" s="11"/>
      <c r="E934" s="12"/>
      <c r="F934" s="9"/>
      <c r="G934" s="9"/>
      <c r="H934"/>
      <c r="I934"/>
      <c r="J934"/>
      <c r="K934"/>
      <c r="L934"/>
      <c r="M934"/>
      <c r="N934"/>
      <c r="O934"/>
      <c r="P934" s="9"/>
      <c r="Q934" s="13"/>
    </row>
    <row r="935" spans="2:17">
      <c r="B935" s="9"/>
      <c r="C935" s="9"/>
      <c r="D935" s="11"/>
      <c r="E935" s="12"/>
      <c r="F935" s="9"/>
      <c r="G935" s="9"/>
      <c r="H935"/>
      <c r="I935"/>
      <c r="J935"/>
      <c r="K935"/>
      <c r="L935"/>
      <c r="M935"/>
      <c r="N935"/>
      <c r="O935"/>
      <c r="P935" s="9"/>
      <c r="Q935" s="13"/>
    </row>
    <row r="936" spans="2:17">
      <c r="B936" s="9"/>
      <c r="C936" s="9"/>
      <c r="D936" s="11"/>
      <c r="E936" s="12"/>
      <c r="F936" s="9"/>
      <c r="G936" s="9"/>
      <c r="H936"/>
      <c r="I936"/>
      <c r="J936"/>
      <c r="K936"/>
      <c r="L936"/>
      <c r="M936"/>
      <c r="N936"/>
      <c r="O936"/>
      <c r="P936" s="9"/>
      <c r="Q936" s="13"/>
    </row>
    <row r="937" spans="2:17">
      <c r="B937" s="9"/>
      <c r="C937" s="9"/>
      <c r="D937" s="11"/>
      <c r="E937" s="12"/>
      <c r="F937" s="9"/>
      <c r="G937" s="9"/>
      <c r="H937"/>
      <c r="I937"/>
      <c r="J937"/>
      <c r="K937"/>
      <c r="L937"/>
      <c r="M937"/>
      <c r="N937"/>
      <c r="O937"/>
      <c r="P937" s="9"/>
      <c r="Q937" s="13"/>
    </row>
    <row r="938" spans="2:17">
      <c r="B938" s="9"/>
      <c r="C938" s="9"/>
      <c r="D938" s="11"/>
      <c r="E938" s="12"/>
      <c r="F938" s="9"/>
      <c r="G938" s="9"/>
      <c r="H938"/>
      <c r="I938"/>
      <c r="J938"/>
      <c r="K938"/>
      <c r="L938"/>
      <c r="M938"/>
      <c r="N938"/>
      <c r="O938"/>
      <c r="P938" s="9"/>
      <c r="Q938" s="13"/>
    </row>
    <row r="939" spans="2:17">
      <c r="B939" s="9"/>
      <c r="C939" s="9"/>
      <c r="D939" s="11"/>
      <c r="E939" s="12"/>
      <c r="F939" s="9"/>
      <c r="G939" s="9"/>
      <c r="H939"/>
      <c r="I939"/>
      <c r="J939"/>
      <c r="K939"/>
      <c r="L939"/>
      <c r="M939"/>
      <c r="N939"/>
      <c r="O939"/>
      <c r="P939" s="9"/>
      <c r="Q939" s="13"/>
    </row>
    <row r="940" spans="2:17">
      <c r="B940" s="9"/>
      <c r="C940" s="9"/>
      <c r="D940" s="11"/>
      <c r="E940" s="12"/>
      <c r="F940" s="9"/>
      <c r="G940" s="9"/>
      <c r="H940"/>
      <c r="I940"/>
      <c r="J940"/>
      <c r="K940"/>
      <c r="L940"/>
      <c r="M940"/>
      <c r="N940"/>
      <c r="O940"/>
      <c r="P940" s="9"/>
      <c r="Q940" s="13"/>
    </row>
    <row r="941" spans="2:17">
      <c r="B941" s="9"/>
      <c r="C941" s="9"/>
      <c r="D941" s="11"/>
      <c r="E941" s="12"/>
      <c r="F941" s="9"/>
      <c r="G941" s="9"/>
      <c r="H941"/>
      <c r="I941"/>
      <c r="J941"/>
      <c r="K941"/>
      <c r="L941"/>
      <c r="M941"/>
      <c r="N941"/>
      <c r="O941"/>
      <c r="P941" s="9"/>
      <c r="Q941" s="13"/>
    </row>
    <row r="942" spans="2:17">
      <c r="B942" s="9"/>
      <c r="C942" s="9"/>
      <c r="D942" s="11"/>
      <c r="E942" s="12"/>
      <c r="F942" s="9"/>
      <c r="G942" s="9"/>
      <c r="H942"/>
      <c r="I942"/>
      <c r="J942"/>
      <c r="K942"/>
      <c r="L942"/>
      <c r="M942"/>
      <c r="N942"/>
      <c r="O942"/>
      <c r="P942" s="9"/>
      <c r="Q942" s="13"/>
    </row>
    <row r="943" spans="2:17">
      <c r="B943" s="9"/>
      <c r="C943" s="9"/>
      <c r="D943" s="11"/>
      <c r="E943" s="12"/>
      <c r="F943" s="9"/>
      <c r="G943" s="9"/>
      <c r="H943"/>
      <c r="I943"/>
      <c r="J943"/>
      <c r="K943"/>
      <c r="L943"/>
      <c r="M943"/>
      <c r="N943"/>
      <c r="O943"/>
      <c r="P943" s="9"/>
      <c r="Q943" s="13"/>
    </row>
    <row r="944" spans="2:17">
      <c r="B944" s="9"/>
      <c r="C944" s="9"/>
      <c r="D944" s="11"/>
      <c r="E944" s="12"/>
      <c r="F944" s="9"/>
      <c r="G944" s="9"/>
      <c r="H944"/>
      <c r="I944"/>
      <c r="J944"/>
      <c r="K944"/>
      <c r="L944"/>
      <c r="M944"/>
      <c r="N944"/>
      <c r="O944"/>
      <c r="P944" s="9"/>
      <c r="Q944" s="13"/>
    </row>
    <row r="945" spans="2:17">
      <c r="B945" s="9"/>
      <c r="C945" s="9"/>
      <c r="D945" s="11"/>
      <c r="E945" s="12"/>
      <c r="F945" s="9"/>
      <c r="G945" s="9"/>
      <c r="H945"/>
      <c r="I945"/>
      <c r="J945"/>
      <c r="K945"/>
      <c r="L945"/>
      <c r="M945"/>
      <c r="N945"/>
      <c r="O945"/>
      <c r="P945" s="9"/>
      <c r="Q945" s="13"/>
    </row>
    <row r="946" spans="2:17">
      <c r="B946" s="9"/>
      <c r="C946" s="9"/>
      <c r="D946" s="11"/>
      <c r="E946" s="12"/>
      <c r="F946" s="9"/>
      <c r="G946" s="9"/>
      <c r="H946"/>
      <c r="I946"/>
      <c r="J946"/>
      <c r="K946"/>
      <c r="L946"/>
      <c r="M946"/>
      <c r="N946"/>
      <c r="O946"/>
      <c r="P946" s="9"/>
      <c r="Q946" s="13"/>
    </row>
    <row r="947" spans="2:17">
      <c r="B947" s="9"/>
      <c r="C947" s="9"/>
      <c r="D947" s="11"/>
      <c r="E947" s="12"/>
      <c r="F947" s="9"/>
      <c r="G947" s="9"/>
      <c r="H947"/>
      <c r="I947"/>
      <c r="J947"/>
      <c r="K947"/>
      <c r="L947"/>
      <c r="M947"/>
      <c r="N947"/>
      <c r="O947"/>
      <c r="P947" s="9"/>
      <c r="Q947" s="13"/>
    </row>
    <row r="948" spans="2:17">
      <c r="B948" s="9"/>
      <c r="C948" s="9"/>
      <c r="D948" s="11"/>
      <c r="E948" s="12"/>
      <c r="F948" s="9"/>
      <c r="G948" s="9"/>
      <c r="H948"/>
      <c r="I948"/>
      <c r="J948"/>
      <c r="K948"/>
      <c r="L948"/>
      <c r="M948"/>
      <c r="N948"/>
      <c r="O948"/>
      <c r="P948" s="9"/>
      <c r="Q948" s="13"/>
    </row>
    <row r="949" spans="2:17">
      <c r="B949" s="9"/>
      <c r="C949" s="9"/>
      <c r="D949" s="11"/>
      <c r="E949" s="12"/>
      <c r="F949" s="9"/>
      <c r="G949" s="9"/>
      <c r="H949"/>
      <c r="I949"/>
      <c r="J949"/>
      <c r="K949"/>
      <c r="L949"/>
      <c r="M949"/>
      <c r="N949"/>
      <c r="O949"/>
      <c r="P949" s="9"/>
      <c r="Q949" s="13"/>
    </row>
    <row r="950" spans="2:17">
      <c r="B950" s="9"/>
      <c r="C950" s="9"/>
      <c r="D950" s="11"/>
      <c r="E950" s="12"/>
      <c r="F950" s="9"/>
      <c r="G950" s="9"/>
      <c r="H950"/>
      <c r="I950"/>
      <c r="J950"/>
      <c r="K950"/>
      <c r="L950"/>
      <c r="M950"/>
      <c r="N950"/>
      <c r="O950"/>
      <c r="P950" s="9"/>
      <c r="Q950" s="13"/>
    </row>
    <row r="951" spans="2:17">
      <c r="B951" s="9"/>
      <c r="C951" s="9"/>
      <c r="D951" s="11"/>
      <c r="E951" s="12"/>
      <c r="F951" s="9"/>
      <c r="G951" s="9"/>
      <c r="H951"/>
      <c r="I951"/>
      <c r="J951"/>
      <c r="K951"/>
      <c r="L951"/>
      <c r="M951"/>
      <c r="N951"/>
      <c r="O951"/>
      <c r="P951" s="9"/>
      <c r="Q951" s="13"/>
    </row>
    <row r="952" spans="2:17">
      <c r="B952" s="9"/>
      <c r="C952" s="9"/>
      <c r="D952" s="11"/>
      <c r="E952" s="12"/>
      <c r="F952" s="9"/>
      <c r="G952" s="9"/>
      <c r="H952"/>
      <c r="I952"/>
      <c r="J952"/>
      <c r="K952"/>
      <c r="L952"/>
      <c r="M952"/>
      <c r="N952"/>
      <c r="O952"/>
      <c r="P952" s="9"/>
      <c r="Q952" s="13"/>
    </row>
    <row r="953" spans="2:17">
      <c r="B953" s="9"/>
      <c r="C953" s="9"/>
      <c r="D953" s="11"/>
      <c r="E953" s="12"/>
      <c r="F953" s="9"/>
      <c r="G953" s="9"/>
      <c r="H953"/>
      <c r="I953"/>
      <c r="J953"/>
      <c r="K953"/>
      <c r="L953"/>
      <c r="M953"/>
      <c r="N953"/>
      <c r="O953"/>
      <c r="P953" s="9"/>
      <c r="Q953" s="13"/>
    </row>
    <row r="954" spans="2:17">
      <c r="B954" s="9"/>
      <c r="C954" s="9"/>
      <c r="D954" s="11"/>
      <c r="E954" s="12"/>
      <c r="F954" s="9"/>
      <c r="G954" s="9"/>
      <c r="H954"/>
      <c r="I954"/>
      <c r="J954"/>
      <c r="K954"/>
      <c r="L954"/>
      <c r="M954"/>
      <c r="N954"/>
      <c r="O954"/>
      <c r="P954" s="9"/>
      <c r="Q954" s="13"/>
    </row>
    <row r="955" spans="2:17">
      <c r="B955" s="9"/>
      <c r="C955" s="9"/>
      <c r="D955" s="11"/>
      <c r="E955" s="12"/>
      <c r="F955" s="9"/>
      <c r="G955" s="9"/>
      <c r="H955"/>
      <c r="I955"/>
      <c r="J955"/>
      <c r="K955"/>
      <c r="L955"/>
      <c r="M955"/>
      <c r="N955"/>
      <c r="O955"/>
      <c r="P955" s="9"/>
      <c r="Q955" s="13"/>
    </row>
    <row r="956" spans="2:17">
      <c r="B956" s="9"/>
      <c r="C956" s="9"/>
      <c r="D956" s="11"/>
      <c r="E956" s="12"/>
      <c r="F956" s="9"/>
      <c r="G956" s="9"/>
      <c r="H956"/>
      <c r="I956"/>
      <c r="J956"/>
      <c r="K956"/>
      <c r="L956"/>
      <c r="M956"/>
      <c r="N956"/>
      <c r="O956"/>
      <c r="P956" s="9"/>
      <c r="Q956" s="13"/>
    </row>
    <row r="957" spans="2:17">
      <c r="B957" s="9"/>
      <c r="C957" s="9"/>
      <c r="D957" s="11"/>
      <c r="E957" s="12"/>
      <c r="F957" s="9"/>
      <c r="G957" s="9"/>
      <c r="H957"/>
      <c r="I957"/>
      <c r="J957"/>
      <c r="K957"/>
      <c r="L957"/>
      <c r="M957"/>
      <c r="N957"/>
      <c r="O957"/>
      <c r="P957" s="9"/>
      <c r="Q957" s="13"/>
    </row>
    <row r="958" spans="2:17">
      <c r="B958" s="9"/>
      <c r="C958" s="9"/>
      <c r="D958" s="11"/>
      <c r="E958" s="12"/>
      <c r="F958" s="9"/>
      <c r="G958" s="9"/>
      <c r="H958"/>
      <c r="I958"/>
      <c r="J958"/>
      <c r="K958"/>
      <c r="L958"/>
      <c r="M958"/>
      <c r="N958"/>
      <c r="O958"/>
      <c r="P958" s="9"/>
      <c r="Q958" s="13"/>
    </row>
    <row r="959" spans="2:17">
      <c r="B959" s="9"/>
      <c r="C959" s="9"/>
      <c r="D959" s="11"/>
      <c r="E959" s="12"/>
      <c r="F959" s="9"/>
      <c r="G959" s="9"/>
      <c r="H959"/>
      <c r="I959"/>
      <c r="J959"/>
      <c r="K959"/>
      <c r="L959"/>
      <c r="M959"/>
      <c r="N959"/>
      <c r="O959"/>
      <c r="P959" s="9"/>
      <c r="Q959" s="13"/>
    </row>
    <row r="960" spans="2:17">
      <c r="B960" s="9"/>
      <c r="C960" s="9"/>
      <c r="D960" s="11"/>
      <c r="E960" s="12"/>
      <c r="F960" s="9"/>
      <c r="G960" s="9"/>
      <c r="H960"/>
      <c r="I960"/>
      <c r="J960"/>
      <c r="K960"/>
      <c r="L960"/>
      <c r="M960"/>
      <c r="N960"/>
      <c r="O960"/>
      <c r="P960" s="9"/>
      <c r="Q960" s="13"/>
    </row>
    <row r="961" spans="2:17">
      <c r="B961" s="9"/>
      <c r="C961" s="9"/>
      <c r="D961" s="11"/>
      <c r="E961" s="12"/>
      <c r="F961" s="9"/>
      <c r="G961" s="9"/>
      <c r="H961"/>
      <c r="I961"/>
      <c r="J961"/>
      <c r="K961"/>
      <c r="L961"/>
      <c r="M961"/>
      <c r="N961"/>
      <c r="O961"/>
      <c r="P961" s="9"/>
      <c r="Q961" s="13"/>
    </row>
    <row r="962" spans="2:17">
      <c r="B962" s="9"/>
      <c r="C962" s="9"/>
      <c r="D962" s="11"/>
      <c r="E962" s="12"/>
      <c r="F962" s="9"/>
      <c r="G962" s="9"/>
      <c r="H962"/>
      <c r="I962"/>
      <c r="J962"/>
      <c r="K962"/>
      <c r="L962"/>
      <c r="M962"/>
      <c r="N962"/>
      <c r="O962"/>
      <c r="P962" s="9"/>
      <c r="Q962" s="13"/>
    </row>
    <row r="963" spans="2:17">
      <c r="B963" s="9"/>
      <c r="C963" s="9"/>
      <c r="D963" s="11"/>
      <c r="E963" s="12"/>
      <c r="F963" s="9"/>
      <c r="G963" s="9"/>
      <c r="H963"/>
      <c r="I963"/>
      <c r="J963"/>
      <c r="K963"/>
      <c r="L963"/>
      <c r="M963"/>
      <c r="N963"/>
      <c r="O963"/>
      <c r="P963" s="9"/>
      <c r="Q963" s="13"/>
    </row>
    <row r="964" spans="2:17">
      <c r="B964" s="9"/>
      <c r="C964" s="9"/>
      <c r="D964" s="11"/>
      <c r="E964" s="12"/>
      <c r="F964" s="9"/>
      <c r="G964" s="9"/>
      <c r="H964"/>
      <c r="I964"/>
      <c r="J964"/>
      <c r="K964"/>
      <c r="L964"/>
      <c r="M964"/>
      <c r="N964"/>
      <c r="O964"/>
      <c r="P964" s="9"/>
      <c r="Q964" s="13"/>
    </row>
    <row r="965" spans="2:17">
      <c r="B965" s="9"/>
      <c r="C965" s="9"/>
      <c r="D965" s="11"/>
      <c r="E965" s="12"/>
      <c r="F965" s="9"/>
      <c r="G965" s="9"/>
      <c r="H965"/>
      <c r="I965"/>
      <c r="J965"/>
      <c r="K965"/>
      <c r="L965"/>
      <c r="M965"/>
      <c r="N965"/>
      <c r="O965"/>
      <c r="P965" s="9"/>
      <c r="Q965" s="13"/>
    </row>
    <row r="966" spans="2:17">
      <c r="B966" s="9"/>
      <c r="C966" s="9"/>
      <c r="D966" s="11"/>
      <c r="E966" s="12"/>
      <c r="F966" s="9"/>
      <c r="G966" s="9"/>
      <c r="H966"/>
      <c r="I966"/>
      <c r="J966"/>
      <c r="K966"/>
      <c r="L966"/>
      <c r="M966"/>
      <c r="N966"/>
      <c r="O966"/>
      <c r="P966" s="9"/>
      <c r="Q966" s="13"/>
    </row>
    <row r="967" spans="2:17">
      <c r="B967" s="9"/>
      <c r="C967" s="9"/>
      <c r="D967" s="11"/>
      <c r="E967" s="12"/>
      <c r="F967" s="9"/>
      <c r="G967" s="9"/>
      <c r="H967"/>
      <c r="I967"/>
      <c r="J967"/>
      <c r="K967"/>
      <c r="L967"/>
      <c r="M967"/>
      <c r="N967"/>
      <c r="O967"/>
      <c r="P967" s="9"/>
      <c r="Q967" s="13"/>
    </row>
    <row r="968" spans="2:17">
      <c r="B968" s="9"/>
      <c r="C968" s="9"/>
      <c r="D968" s="11"/>
      <c r="E968" s="12"/>
      <c r="F968" s="9"/>
      <c r="G968" s="9"/>
      <c r="H968"/>
      <c r="I968"/>
      <c r="J968"/>
      <c r="K968"/>
      <c r="L968"/>
      <c r="M968"/>
      <c r="N968"/>
      <c r="O968"/>
      <c r="P968" s="9"/>
      <c r="Q968" s="13"/>
    </row>
    <row r="969" spans="2:17">
      <c r="B969" s="9"/>
      <c r="C969" s="9"/>
      <c r="D969" s="11"/>
      <c r="E969" s="12"/>
      <c r="F969" s="9"/>
      <c r="G969" s="9"/>
      <c r="H969"/>
      <c r="I969"/>
      <c r="J969"/>
      <c r="K969"/>
      <c r="L969"/>
      <c r="M969"/>
      <c r="N969"/>
      <c r="O969"/>
      <c r="P969" s="9"/>
      <c r="Q969" s="13"/>
    </row>
    <row r="970" spans="2:17">
      <c r="B970" s="9"/>
      <c r="C970" s="9"/>
      <c r="D970" s="11"/>
      <c r="E970" s="12"/>
      <c r="F970" s="9"/>
      <c r="G970" s="9"/>
      <c r="H970"/>
      <c r="I970"/>
      <c r="J970"/>
      <c r="K970"/>
      <c r="L970"/>
      <c r="M970"/>
      <c r="N970"/>
      <c r="O970"/>
      <c r="P970" s="9"/>
      <c r="Q970" s="13"/>
    </row>
    <row r="971" spans="2:17">
      <c r="B971" s="9"/>
      <c r="C971" s="9"/>
      <c r="D971" s="11"/>
      <c r="E971" s="12"/>
      <c r="F971" s="9"/>
      <c r="G971" s="9"/>
      <c r="H971"/>
      <c r="I971"/>
      <c r="J971"/>
      <c r="K971"/>
      <c r="L971"/>
      <c r="M971"/>
      <c r="N971"/>
      <c r="O971"/>
      <c r="P971" s="9"/>
      <c r="Q971" s="13"/>
    </row>
    <row r="972" spans="2:17">
      <c r="B972" s="9"/>
      <c r="C972" s="9"/>
      <c r="D972" s="11"/>
      <c r="E972" s="12"/>
      <c r="F972" s="9"/>
      <c r="G972" s="9"/>
      <c r="H972"/>
      <c r="I972"/>
      <c r="J972"/>
      <c r="K972"/>
      <c r="L972"/>
      <c r="M972"/>
      <c r="N972"/>
      <c r="O972"/>
      <c r="P972" s="9"/>
      <c r="Q972" s="13"/>
    </row>
    <row r="973" spans="2:17">
      <c r="B973" s="9"/>
      <c r="C973" s="9"/>
      <c r="D973" s="11"/>
      <c r="E973" s="12"/>
      <c r="F973" s="9"/>
      <c r="G973" s="9"/>
      <c r="H973"/>
      <c r="I973"/>
      <c r="J973"/>
      <c r="K973"/>
      <c r="L973"/>
      <c r="M973"/>
      <c r="N973"/>
      <c r="O973"/>
      <c r="P973" s="9"/>
      <c r="Q973" s="13"/>
    </row>
    <row r="974" spans="2:17">
      <c r="B974" s="9"/>
      <c r="C974" s="9"/>
      <c r="D974" s="11"/>
      <c r="E974" s="12"/>
      <c r="F974" s="9"/>
      <c r="G974" s="9"/>
      <c r="H974"/>
      <c r="I974"/>
      <c r="J974"/>
      <c r="K974"/>
      <c r="L974"/>
      <c r="M974"/>
      <c r="N974"/>
      <c r="O974"/>
      <c r="P974" s="9"/>
      <c r="Q974" s="13"/>
    </row>
    <row r="975" spans="2:17">
      <c r="B975" s="9"/>
      <c r="C975" s="9"/>
      <c r="D975" s="11"/>
      <c r="E975" s="12"/>
      <c r="F975" s="9"/>
      <c r="G975" s="9"/>
      <c r="H975"/>
      <c r="I975"/>
      <c r="J975"/>
      <c r="K975"/>
      <c r="L975"/>
      <c r="M975"/>
      <c r="N975"/>
      <c r="O975"/>
      <c r="P975" s="9"/>
      <c r="Q975" s="13"/>
    </row>
    <row r="976" spans="2:17">
      <c r="B976" s="9"/>
      <c r="C976" s="9"/>
      <c r="D976" s="11"/>
      <c r="E976" s="12"/>
      <c r="F976" s="9"/>
      <c r="G976" s="9"/>
      <c r="H976"/>
      <c r="I976"/>
      <c r="J976"/>
      <c r="K976"/>
      <c r="L976"/>
      <c r="M976"/>
      <c r="N976"/>
      <c r="O976"/>
      <c r="P976" s="9"/>
      <c r="Q976" s="13"/>
    </row>
    <row r="977" spans="2:17">
      <c r="B977" s="9"/>
      <c r="C977" s="9"/>
      <c r="D977" s="11"/>
      <c r="E977" s="12"/>
      <c r="F977" s="9"/>
      <c r="G977" s="9"/>
      <c r="H977"/>
      <c r="I977"/>
      <c r="J977"/>
      <c r="K977"/>
      <c r="L977"/>
      <c r="M977"/>
      <c r="N977"/>
      <c r="O977"/>
      <c r="P977" s="9"/>
      <c r="Q977" s="13"/>
    </row>
    <row r="978" spans="2:17">
      <c r="B978" s="9"/>
      <c r="C978" s="9"/>
      <c r="D978" s="11"/>
      <c r="E978" s="12"/>
      <c r="F978" s="9"/>
      <c r="G978" s="9"/>
      <c r="H978"/>
      <c r="I978"/>
      <c r="J978"/>
      <c r="K978"/>
      <c r="L978"/>
      <c r="M978"/>
      <c r="N978"/>
      <c r="O978"/>
      <c r="P978" s="9"/>
      <c r="Q978" s="13"/>
    </row>
    <row r="979" spans="2:17">
      <c r="B979" s="9"/>
      <c r="C979" s="9"/>
      <c r="D979" s="11"/>
      <c r="E979" s="12"/>
      <c r="F979" s="9"/>
      <c r="G979" s="9"/>
      <c r="H979"/>
      <c r="I979"/>
      <c r="J979"/>
      <c r="K979"/>
      <c r="L979"/>
      <c r="M979"/>
      <c r="N979"/>
      <c r="O979"/>
      <c r="P979" s="9"/>
      <c r="Q979" s="13"/>
    </row>
    <row r="980" spans="2:17">
      <c r="B980" s="9"/>
      <c r="C980" s="9"/>
      <c r="D980" s="11"/>
      <c r="E980" s="12"/>
      <c r="F980" s="9"/>
      <c r="G980" s="9"/>
      <c r="H980"/>
      <c r="I980"/>
      <c r="J980"/>
      <c r="K980"/>
      <c r="L980"/>
      <c r="M980"/>
      <c r="N980"/>
      <c r="O980"/>
      <c r="P980" s="9"/>
      <c r="Q980" s="13"/>
    </row>
    <row r="981" spans="2:17">
      <c r="B981" s="9"/>
      <c r="C981" s="9"/>
      <c r="D981" s="11"/>
      <c r="E981" s="12"/>
      <c r="F981" s="9"/>
      <c r="G981" s="9"/>
      <c r="H981"/>
      <c r="I981"/>
      <c r="J981"/>
      <c r="K981"/>
      <c r="L981"/>
      <c r="M981"/>
      <c r="N981"/>
      <c r="O981"/>
      <c r="P981" s="9"/>
      <c r="Q981" s="13"/>
    </row>
    <row r="982" spans="2:17">
      <c r="B982" s="9"/>
      <c r="C982" s="9"/>
      <c r="D982" s="11"/>
      <c r="E982" s="12"/>
      <c r="F982" s="9"/>
      <c r="G982" s="9"/>
      <c r="H982"/>
      <c r="I982"/>
      <c r="J982"/>
      <c r="K982"/>
      <c r="L982"/>
      <c r="M982"/>
      <c r="N982"/>
      <c r="O982"/>
      <c r="P982" s="9"/>
      <c r="Q982" s="13"/>
    </row>
    <row r="983" spans="2:17">
      <c r="B983" s="9"/>
      <c r="C983" s="9"/>
      <c r="D983" s="11"/>
      <c r="E983" s="12"/>
      <c r="F983" s="9"/>
      <c r="G983" s="9"/>
      <c r="H983"/>
      <c r="I983"/>
      <c r="J983"/>
      <c r="K983"/>
      <c r="L983"/>
      <c r="M983"/>
      <c r="N983"/>
      <c r="O983"/>
      <c r="P983" s="9"/>
      <c r="Q983" s="13"/>
    </row>
    <row r="984" spans="2:17">
      <c r="B984" s="9"/>
      <c r="C984" s="9"/>
      <c r="D984" s="11"/>
      <c r="E984" s="12"/>
      <c r="F984" s="9"/>
      <c r="G984" s="9"/>
      <c r="H984"/>
      <c r="I984"/>
      <c r="J984"/>
      <c r="K984"/>
      <c r="L984"/>
      <c r="M984"/>
      <c r="N984"/>
      <c r="O984"/>
      <c r="P984" s="9"/>
      <c r="Q984" s="13"/>
    </row>
    <row r="985" spans="2:17">
      <c r="B985" s="9"/>
      <c r="C985" s="9"/>
      <c r="D985" s="11"/>
      <c r="E985" s="12"/>
      <c r="F985" s="9"/>
      <c r="G985" s="9"/>
      <c r="H985"/>
      <c r="I985"/>
      <c r="J985"/>
      <c r="K985"/>
      <c r="L985"/>
      <c r="M985"/>
      <c r="N985"/>
      <c r="O985"/>
      <c r="P985" s="9"/>
      <c r="Q985" s="13"/>
    </row>
    <row r="986" spans="2:17">
      <c r="B986" s="9"/>
      <c r="C986" s="9"/>
      <c r="D986" s="11"/>
      <c r="E986" s="12"/>
      <c r="F986" s="9"/>
      <c r="G986" s="9"/>
      <c r="H986"/>
      <c r="I986"/>
      <c r="J986"/>
      <c r="K986"/>
      <c r="L986"/>
      <c r="M986"/>
      <c r="N986"/>
      <c r="O986"/>
      <c r="P986" s="9"/>
      <c r="Q986" s="13"/>
    </row>
    <row r="987" spans="2:17">
      <c r="B987" s="9"/>
      <c r="C987" s="9"/>
      <c r="D987" s="11"/>
      <c r="E987" s="12"/>
      <c r="F987" s="9"/>
      <c r="G987" s="9"/>
      <c r="H987"/>
      <c r="I987"/>
      <c r="J987"/>
      <c r="K987"/>
      <c r="L987"/>
      <c r="M987"/>
      <c r="N987"/>
      <c r="O987"/>
      <c r="P987" s="9"/>
      <c r="Q987" s="13"/>
    </row>
    <row r="988" spans="2:17">
      <c r="B988" s="9"/>
      <c r="C988" s="9"/>
      <c r="D988" s="11"/>
      <c r="E988" s="12"/>
      <c r="F988" s="9"/>
      <c r="G988" s="9"/>
      <c r="H988"/>
      <c r="I988"/>
      <c r="J988"/>
      <c r="K988"/>
      <c r="L988"/>
      <c r="M988"/>
      <c r="N988"/>
      <c r="O988"/>
      <c r="P988" s="9"/>
      <c r="Q988" s="13"/>
    </row>
    <row r="989" spans="2:17">
      <c r="B989" s="9"/>
      <c r="C989" s="9"/>
      <c r="D989" s="11"/>
      <c r="E989" s="12"/>
      <c r="F989" s="9"/>
      <c r="G989" s="9"/>
      <c r="H989"/>
      <c r="I989"/>
      <c r="J989"/>
      <c r="K989"/>
      <c r="L989"/>
      <c r="M989"/>
      <c r="N989"/>
      <c r="O989"/>
      <c r="P989" s="9"/>
      <c r="Q989" s="13"/>
    </row>
    <row r="990" spans="2:17">
      <c r="B990" s="9"/>
      <c r="C990" s="9"/>
      <c r="D990" s="11"/>
      <c r="E990" s="12"/>
      <c r="F990" s="9"/>
      <c r="G990" s="9"/>
      <c r="H990"/>
      <c r="I990"/>
      <c r="J990"/>
      <c r="K990"/>
      <c r="L990"/>
      <c r="M990"/>
      <c r="N990"/>
      <c r="O990"/>
      <c r="P990" s="9"/>
      <c r="Q990" s="13"/>
    </row>
    <row r="991" spans="2:17">
      <c r="B991" s="9"/>
      <c r="C991" s="9"/>
      <c r="D991" s="11"/>
      <c r="E991" s="12"/>
      <c r="F991" s="9"/>
      <c r="G991" s="9"/>
      <c r="H991"/>
      <c r="I991"/>
      <c r="J991"/>
      <c r="K991"/>
      <c r="L991"/>
      <c r="M991"/>
      <c r="N991"/>
      <c r="O991"/>
      <c r="P991" s="9"/>
      <c r="Q991" s="13"/>
    </row>
    <row r="992" spans="2:17">
      <c r="B992" s="9"/>
      <c r="C992" s="9"/>
      <c r="D992" s="11"/>
      <c r="E992" s="12"/>
      <c r="F992" s="9"/>
      <c r="G992" s="9"/>
      <c r="H992"/>
      <c r="I992"/>
      <c r="J992"/>
      <c r="K992"/>
      <c r="L992"/>
      <c r="M992"/>
      <c r="N992"/>
      <c r="O992"/>
      <c r="P992" s="9"/>
      <c r="Q992" s="13"/>
    </row>
    <row r="993" spans="2:17">
      <c r="B993" s="9"/>
      <c r="C993" s="9"/>
      <c r="D993" s="11"/>
      <c r="E993" s="12"/>
      <c r="F993" s="9"/>
      <c r="G993" s="9"/>
      <c r="H993"/>
      <c r="I993"/>
      <c r="J993"/>
      <c r="K993"/>
      <c r="L993"/>
      <c r="M993"/>
      <c r="N993"/>
      <c r="O993"/>
      <c r="P993" s="9"/>
      <c r="Q993" s="13"/>
    </row>
    <row r="994" spans="2:17">
      <c r="B994" s="9"/>
      <c r="C994" s="9"/>
      <c r="D994" s="11"/>
      <c r="E994" s="12"/>
      <c r="F994" s="9"/>
      <c r="G994" s="9"/>
      <c r="H994"/>
      <c r="I994"/>
      <c r="J994"/>
      <c r="K994"/>
      <c r="L994"/>
      <c r="M994"/>
      <c r="N994"/>
      <c r="O994"/>
      <c r="P994" s="9"/>
      <c r="Q994" s="13"/>
    </row>
    <row r="995" spans="2:17">
      <c r="B995" s="9"/>
      <c r="C995" s="9"/>
      <c r="D995" s="11"/>
      <c r="E995" s="12"/>
      <c r="F995" s="9"/>
      <c r="G995" s="9"/>
      <c r="H995"/>
      <c r="I995"/>
      <c r="J995"/>
      <c r="K995"/>
      <c r="L995"/>
      <c r="M995"/>
      <c r="N995"/>
      <c r="O995"/>
      <c r="P995" s="9"/>
      <c r="Q995" s="13"/>
    </row>
    <row r="996" spans="2:17">
      <c r="B996" s="9"/>
      <c r="C996" s="9"/>
      <c r="D996" s="11"/>
      <c r="E996" s="12"/>
      <c r="F996" s="9"/>
      <c r="G996" s="9"/>
      <c r="H996"/>
      <c r="I996"/>
      <c r="J996"/>
      <c r="K996"/>
      <c r="L996"/>
      <c r="M996"/>
      <c r="N996"/>
      <c r="O996"/>
      <c r="P996" s="9"/>
      <c r="Q996" s="13"/>
    </row>
    <row r="997" spans="2:17">
      <c r="B997" s="9"/>
      <c r="C997" s="9"/>
      <c r="D997" s="11"/>
      <c r="E997" s="12"/>
      <c r="F997" s="9"/>
      <c r="G997" s="9"/>
      <c r="H997"/>
      <c r="I997"/>
      <c r="J997"/>
      <c r="K997"/>
      <c r="L997"/>
      <c r="M997"/>
      <c r="N997"/>
      <c r="O997"/>
      <c r="P997" s="9"/>
      <c r="Q997" s="13"/>
    </row>
    <row r="998" spans="2:17">
      <c r="B998" s="9"/>
      <c r="C998" s="9"/>
      <c r="D998" s="11"/>
      <c r="E998" s="12"/>
      <c r="F998" s="9"/>
      <c r="G998" s="9"/>
      <c r="H998"/>
      <c r="I998"/>
      <c r="J998"/>
      <c r="K998"/>
      <c r="L998"/>
      <c r="M998"/>
      <c r="N998"/>
      <c r="O998"/>
      <c r="P998" s="9"/>
      <c r="Q998" s="13"/>
    </row>
    <row r="999" spans="2:17">
      <c r="B999" s="9"/>
      <c r="C999" s="9"/>
      <c r="D999" s="11"/>
      <c r="E999" s="12"/>
      <c r="F999" s="9"/>
      <c r="G999" s="9"/>
      <c r="H999"/>
      <c r="I999"/>
      <c r="J999"/>
      <c r="K999"/>
      <c r="L999"/>
      <c r="M999"/>
      <c r="N999"/>
      <c r="O999"/>
      <c r="P999" s="9"/>
      <c r="Q999" s="13"/>
    </row>
    <row r="1000" spans="2:17">
      <c r="B1000" s="9"/>
      <c r="C1000" s="9"/>
      <c r="D1000" s="11"/>
      <c r="E1000" s="12"/>
      <c r="F1000" s="9"/>
      <c r="G1000" s="9"/>
      <c r="H1000"/>
      <c r="I1000"/>
      <c r="J1000"/>
      <c r="K1000"/>
      <c r="L1000"/>
      <c r="M1000"/>
      <c r="N1000"/>
      <c r="O1000"/>
      <c r="P1000" s="9"/>
      <c r="Q1000" s="13"/>
    </row>
    <row r="1001" spans="2:17">
      <c r="B1001" s="9"/>
      <c r="C1001" s="9"/>
      <c r="D1001" s="11"/>
      <c r="E1001" s="12"/>
      <c r="F1001" s="9"/>
      <c r="G1001" s="9"/>
      <c r="H1001"/>
      <c r="I1001"/>
      <c r="J1001"/>
      <c r="K1001"/>
      <c r="L1001"/>
      <c r="M1001"/>
      <c r="N1001"/>
      <c r="O1001"/>
      <c r="P1001" s="9"/>
      <c r="Q1001" s="13"/>
    </row>
    <row r="1002" spans="2:17">
      <c r="B1002" s="9"/>
      <c r="C1002" s="9"/>
      <c r="D1002" s="11"/>
      <c r="E1002" s="12"/>
      <c r="F1002" s="9"/>
      <c r="G1002" s="9"/>
      <c r="H1002"/>
      <c r="I1002"/>
      <c r="J1002"/>
      <c r="K1002"/>
      <c r="L1002"/>
      <c r="M1002"/>
      <c r="N1002"/>
      <c r="O1002"/>
      <c r="P1002" s="9"/>
      <c r="Q1002" s="13"/>
    </row>
    <row r="1003" spans="2:17">
      <c r="B1003" s="9"/>
      <c r="C1003" s="9"/>
      <c r="D1003" s="11"/>
      <c r="E1003" s="12"/>
      <c r="F1003" s="9"/>
      <c r="G1003" s="9"/>
      <c r="H1003"/>
      <c r="I1003"/>
      <c r="J1003"/>
      <c r="K1003"/>
      <c r="L1003"/>
      <c r="M1003"/>
      <c r="N1003"/>
      <c r="O1003"/>
      <c r="P1003" s="9"/>
      <c r="Q1003" s="13"/>
    </row>
    <row r="1004" spans="2:17">
      <c r="B1004" s="9"/>
      <c r="C1004" s="9"/>
      <c r="D1004" s="11"/>
      <c r="E1004" s="12"/>
      <c r="F1004" s="9"/>
      <c r="G1004" s="9"/>
      <c r="H1004"/>
      <c r="I1004"/>
      <c r="J1004"/>
      <c r="K1004"/>
      <c r="L1004"/>
      <c r="M1004"/>
      <c r="N1004"/>
      <c r="O1004"/>
      <c r="P1004" s="9"/>
      <c r="Q1004" s="13"/>
    </row>
    <row r="1005" spans="2:17">
      <c r="B1005" s="9"/>
      <c r="C1005" s="9"/>
      <c r="D1005" s="11"/>
      <c r="E1005" s="12"/>
      <c r="F1005" s="9"/>
      <c r="G1005" s="9"/>
      <c r="H1005"/>
      <c r="I1005"/>
      <c r="J1005"/>
      <c r="K1005"/>
      <c r="L1005"/>
      <c r="M1005"/>
      <c r="N1005"/>
      <c r="O1005"/>
      <c r="P1005" s="9"/>
      <c r="Q1005" s="13"/>
    </row>
    <row r="1006" spans="2:17">
      <c r="B1006" s="9"/>
      <c r="C1006" s="9"/>
      <c r="D1006" s="11"/>
      <c r="E1006" s="12"/>
      <c r="F1006" s="9"/>
      <c r="G1006" s="9"/>
      <c r="H1006"/>
      <c r="I1006"/>
      <c r="J1006"/>
      <c r="K1006"/>
      <c r="L1006"/>
      <c r="M1006"/>
      <c r="N1006"/>
      <c r="O1006"/>
      <c r="P1006" s="9"/>
      <c r="Q1006" s="13"/>
    </row>
    <row r="1007" spans="2:17">
      <c r="B1007" s="9"/>
      <c r="C1007" s="9"/>
      <c r="D1007" s="11"/>
      <c r="E1007" s="12"/>
      <c r="F1007" s="9"/>
      <c r="G1007" s="9"/>
      <c r="H1007"/>
      <c r="I1007"/>
      <c r="J1007"/>
      <c r="K1007"/>
      <c r="L1007"/>
      <c r="M1007"/>
      <c r="N1007"/>
      <c r="O1007"/>
      <c r="P1007" s="9"/>
      <c r="Q1007" s="13"/>
    </row>
    <row r="1008" spans="2:17">
      <c r="B1008" s="9"/>
      <c r="C1008" s="9"/>
      <c r="D1008" s="11"/>
      <c r="E1008" s="12"/>
      <c r="F1008" s="9"/>
      <c r="G1008" s="9"/>
      <c r="H1008"/>
      <c r="I1008"/>
      <c r="J1008"/>
      <c r="K1008"/>
      <c r="L1008"/>
      <c r="M1008"/>
      <c r="N1008"/>
      <c r="O1008"/>
      <c r="P1008" s="9"/>
      <c r="Q1008" s="13"/>
    </row>
    <row r="1009" spans="2:17">
      <c r="B1009" s="9"/>
      <c r="C1009" s="9"/>
      <c r="D1009" s="11"/>
      <c r="E1009" s="12"/>
      <c r="F1009" s="9"/>
      <c r="G1009" s="9"/>
      <c r="H1009"/>
      <c r="I1009"/>
      <c r="J1009"/>
      <c r="K1009"/>
      <c r="L1009"/>
      <c r="M1009"/>
      <c r="N1009"/>
      <c r="O1009"/>
      <c r="P1009" s="9"/>
      <c r="Q1009" s="13"/>
    </row>
    <row r="1010" spans="2:17">
      <c r="B1010" s="9"/>
      <c r="C1010" s="9"/>
      <c r="D1010" s="11"/>
      <c r="E1010" s="12"/>
      <c r="F1010" s="9"/>
      <c r="G1010" s="9"/>
      <c r="H1010"/>
      <c r="I1010"/>
      <c r="J1010"/>
      <c r="K1010"/>
      <c r="L1010"/>
      <c r="M1010"/>
      <c r="N1010"/>
      <c r="O1010"/>
      <c r="P1010" s="9"/>
      <c r="Q1010" s="13"/>
    </row>
    <row r="1011" spans="2:17">
      <c r="B1011" s="9"/>
      <c r="C1011" s="9"/>
      <c r="D1011" s="11"/>
      <c r="E1011" s="12"/>
      <c r="F1011" s="9"/>
      <c r="G1011" s="9"/>
      <c r="H1011"/>
      <c r="I1011"/>
      <c r="J1011"/>
      <c r="K1011"/>
      <c r="L1011"/>
      <c r="M1011"/>
      <c r="N1011"/>
      <c r="O1011"/>
      <c r="P1011" s="9"/>
      <c r="Q1011" s="13"/>
    </row>
    <row r="1012" spans="2:17">
      <c r="B1012" s="9"/>
      <c r="C1012" s="9"/>
      <c r="D1012" s="11"/>
      <c r="E1012" s="12"/>
      <c r="F1012" s="9"/>
      <c r="G1012" s="9"/>
      <c r="H1012"/>
      <c r="I1012"/>
      <c r="J1012"/>
      <c r="K1012"/>
      <c r="L1012"/>
      <c r="M1012"/>
      <c r="N1012"/>
      <c r="O1012"/>
      <c r="P1012" s="9"/>
      <c r="Q1012" s="13"/>
    </row>
    <row r="1013" spans="2:17">
      <c r="B1013" s="9"/>
      <c r="C1013" s="9"/>
      <c r="D1013" s="11"/>
      <c r="E1013" s="12"/>
      <c r="F1013" s="9"/>
      <c r="G1013" s="9"/>
      <c r="H1013"/>
      <c r="I1013"/>
      <c r="J1013"/>
      <c r="K1013"/>
      <c r="L1013"/>
      <c r="M1013"/>
      <c r="N1013"/>
      <c r="O1013"/>
      <c r="P1013" s="9"/>
      <c r="Q1013" s="13"/>
    </row>
    <row r="1014" spans="2:17">
      <c r="B1014" s="9"/>
      <c r="C1014" s="9"/>
      <c r="D1014" s="11"/>
      <c r="E1014" s="12"/>
      <c r="F1014" s="9"/>
      <c r="G1014" s="9"/>
      <c r="H1014"/>
      <c r="I1014"/>
      <c r="J1014"/>
      <c r="K1014"/>
      <c r="L1014"/>
      <c r="M1014"/>
      <c r="N1014"/>
      <c r="O1014"/>
      <c r="P1014" s="9"/>
      <c r="Q1014" s="13"/>
    </row>
    <row r="1015" spans="2:17">
      <c r="B1015" s="9"/>
      <c r="C1015" s="9"/>
      <c r="D1015" s="11"/>
      <c r="E1015" s="12"/>
      <c r="F1015" s="9"/>
      <c r="G1015" s="9"/>
      <c r="H1015"/>
      <c r="I1015"/>
      <c r="J1015"/>
      <c r="K1015"/>
      <c r="L1015"/>
      <c r="M1015"/>
      <c r="N1015"/>
      <c r="O1015"/>
      <c r="P1015" s="9"/>
      <c r="Q1015" s="13"/>
    </row>
    <row r="1016" spans="2:17">
      <c r="B1016" s="9"/>
      <c r="C1016" s="9"/>
      <c r="D1016" s="11"/>
      <c r="E1016" s="12"/>
      <c r="F1016" s="9"/>
      <c r="G1016" s="9"/>
      <c r="H1016"/>
      <c r="I1016"/>
      <c r="J1016"/>
      <c r="K1016"/>
      <c r="L1016"/>
      <c r="M1016"/>
      <c r="N1016"/>
      <c r="O1016"/>
      <c r="P1016" s="9"/>
      <c r="Q1016" s="13"/>
    </row>
    <row r="1017" spans="2:17">
      <c r="B1017" s="9"/>
      <c r="C1017" s="9"/>
      <c r="D1017" s="11"/>
      <c r="E1017" s="12"/>
      <c r="F1017" s="9"/>
      <c r="G1017" s="9"/>
      <c r="H1017"/>
      <c r="I1017"/>
      <c r="J1017"/>
      <c r="K1017"/>
      <c r="L1017"/>
      <c r="M1017"/>
      <c r="N1017"/>
      <c r="O1017"/>
      <c r="P1017" s="9"/>
      <c r="Q1017" s="13"/>
    </row>
    <row r="1018" spans="2:17">
      <c r="B1018" s="9"/>
      <c r="C1018" s="9"/>
      <c r="D1018" s="11"/>
      <c r="E1018" s="12"/>
      <c r="F1018" s="9"/>
      <c r="G1018" s="9"/>
      <c r="H1018"/>
      <c r="I1018"/>
      <c r="J1018"/>
      <c r="K1018"/>
      <c r="L1018"/>
      <c r="M1018"/>
      <c r="N1018"/>
      <c r="O1018"/>
      <c r="P1018" s="9"/>
      <c r="Q1018" s="13"/>
    </row>
    <row r="1019" spans="2:17">
      <c r="B1019" s="9"/>
      <c r="C1019" s="9"/>
      <c r="D1019" s="11"/>
      <c r="E1019" s="12"/>
      <c r="F1019" s="9"/>
      <c r="G1019" s="9"/>
      <c r="H1019"/>
      <c r="I1019"/>
      <c r="J1019"/>
      <c r="K1019"/>
      <c r="L1019"/>
      <c r="M1019"/>
      <c r="N1019"/>
      <c r="O1019"/>
      <c r="P1019" s="9"/>
      <c r="Q1019" s="13"/>
    </row>
    <row r="1020" spans="2:17">
      <c r="B1020" s="9"/>
      <c r="C1020" s="9"/>
      <c r="D1020" s="11"/>
      <c r="E1020" s="12"/>
      <c r="F1020" s="9"/>
      <c r="G1020" s="9"/>
      <c r="H1020"/>
      <c r="I1020"/>
      <c r="J1020"/>
      <c r="K1020"/>
      <c r="L1020"/>
      <c r="M1020"/>
      <c r="N1020"/>
      <c r="O1020"/>
      <c r="P1020" s="9"/>
      <c r="Q1020" s="13"/>
    </row>
    <row r="1021" spans="2:17">
      <c r="B1021" s="9"/>
      <c r="C1021" s="9"/>
      <c r="D1021" s="11"/>
      <c r="E1021" s="12"/>
      <c r="F1021" s="9"/>
      <c r="G1021" s="9"/>
      <c r="H1021"/>
      <c r="I1021"/>
      <c r="J1021"/>
      <c r="K1021"/>
      <c r="L1021"/>
      <c r="M1021"/>
      <c r="N1021"/>
      <c r="O1021"/>
      <c r="P1021" s="9"/>
      <c r="Q1021" s="13"/>
    </row>
    <row r="1022" spans="2:17">
      <c r="B1022" s="9"/>
      <c r="C1022" s="9"/>
      <c r="D1022" s="11"/>
      <c r="E1022" s="12"/>
      <c r="F1022" s="9"/>
      <c r="G1022" s="9"/>
      <c r="H1022"/>
      <c r="I1022"/>
      <c r="J1022"/>
      <c r="K1022"/>
      <c r="L1022"/>
      <c r="M1022"/>
      <c r="N1022"/>
      <c r="O1022"/>
      <c r="P1022" s="9"/>
      <c r="Q1022" s="13"/>
    </row>
    <row r="1023" spans="2:17">
      <c r="B1023" s="9"/>
      <c r="C1023" s="9"/>
      <c r="D1023" s="11"/>
      <c r="E1023" s="12"/>
      <c r="F1023" s="9"/>
      <c r="G1023" s="9"/>
      <c r="H1023"/>
      <c r="I1023"/>
      <c r="J1023"/>
      <c r="K1023"/>
      <c r="L1023"/>
      <c r="M1023"/>
      <c r="N1023"/>
      <c r="O1023"/>
      <c r="P1023" s="9"/>
      <c r="Q1023" s="13"/>
    </row>
    <row r="1024" spans="2:17">
      <c r="B1024" s="9"/>
      <c r="C1024" s="9"/>
      <c r="D1024" s="11"/>
      <c r="E1024" s="12"/>
      <c r="F1024" s="9"/>
      <c r="G1024" s="9"/>
      <c r="H1024"/>
      <c r="I1024"/>
      <c r="J1024"/>
      <c r="K1024"/>
      <c r="L1024"/>
      <c r="M1024"/>
      <c r="N1024"/>
      <c r="O1024"/>
      <c r="P1024" s="9"/>
      <c r="Q1024" s="13"/>
    </row>
    <row r="1025" spans="2:17">
      <c r="B1025" s="9"/>
      <c r="C1025" s="9"/>
      <c r="D1025" s="11"/>
      <c r="E1025" s="12"/>
      <c r="F1025" s="9"/>
      <c r="G1025" s="9"/>
      <c r="H1025"/>
      <c r="I1025"/>
      <c r="J1025"/>
      <c r="K1025"/>
      <c r="L1025"/>
      <c r="M1025"/>
      <c r="N1025"/>
      <c r="O1025"/>
      <c r="P1025" s="9"/>
      <c r="Q1025" s="13"/>
    </row>
    <row r="1026" spans="2:17">
      <c r="B1026" s="9"/>
      <c r="C1026" s="9"/>
      <c r="D1026" s="11"/>
      <c r="E1026" s="12"/>
      <c r="F1026" s="9"/>
      <c r="G1026" s="9"/>
      <c r="H1026"/>
      <c r="I1026"/>
      <c r="J1026"/>
      <c r="K1026"/>
      <c r="L1026"/>
      <c r="M1026"/>
      <c r="N1026"/>
      <c r="O1026"/>
      <c r="P1026" s="9"/>
      <c r="Q1026" s="13"/>
    </row>
    <row r="1027" spans="2:17">
      <c r="B1027" s="9"/>
      <c r="C1027" s="9"/>
      <c r="D1027" s="11"/>
      <c r="E1027" s="12"/>
      <c r="F1027" s="9"/>
      <c r="G1027" s="9"/>
      <c r="H1027"/>
      <c r="I1027"/>
      <c r="J1027"/>
      <c r="K1027"/>
      <c r="L1027"/>
      <c r="M1027"/>
      <c r="N1027"/>
      <c r="O1027"/>
      <c r="P1027" s="9"/>
      <c r="Q1027" s="13"/>
    </row>
    <row r="1028" spans="2:17">
      <c r="B1028" s="9"/>
      <c r="C1028" s="9"/>
      <c r="D1028" s="11"/>
      <c r="E1028" s="12"/>
      <c r="F1028" s="9"/>
      <c r="G1028" s="9"/>
      <c r="H1028"/>
      <c r="I1028"/>
      <c r="J1028"/>
      <c r="K1028"/>
      <c r="L1028"/>
      <c r="M1028"/>
      <c r="N1028"/>
      <c r="O1028"/>
      <c r="P1028" s="9"/>
      <c r="Q1028" s="13"/>
    </row>
    <row r="1029" spans="2:17">
      <c r="B1029" s="9"/>
      <c r="C1029" s="9"/>
      <c r="D1029" s="11"/>
      <c r="E1029" s="12"/>
      <c r="F1029" s="9"/>
      <c r="G1029" s="9"/>
      <c r="H1029"/>
      <c r="I1029"/>
      <c r="J1029"/>
      <c r="K1029"/>
      <c r="L1029"/>
      <c r="M1029"/>
      <c r="N1029"/>
      <c r="O1029"/>
      <c r="P1029" s="9"/>
      <c r="Q1029" s="13"/>
    </row>
    <row r="1030" spans="2:17">
      <c r="B1030" s="9"/>
      <c r="C1030" s="9"/>
      <c r="D1030" s="11"/>
      <c r="E1030" s="12"/>
      <c r="F1030" s="9"/>
      <c r="G1030" s="9"/>
      <c r="H1030"/>
      <c r="I1030"/>
      <c r="J1030"/>
      <c r="K1030"/>
      <c r="L1030"/>
      <c r="M1030"/>
      <c r="N1030"/>
      <c r="O1030"/>
      <c r="P1030" s="9"/>
      <c r="Q1030" s="13"/>
    </row>
    <row r="1031" spans="2:17">
      <c r="B1031" s="9"/>
      <c r="C1031" s="9"/>
      <c r="D1031" s="11"/>
      <c r="E1031" s="12"/>
      <c r="F1031" s="9"/>
      <c r="G1031" s="9"/>
      <c r="H1031"/>
      <c r="I1031"/>
      <c r="J1031"/>
      <c r="K1031"/>
      <c r="L1031"/>
      <c r="M1031"/>
      <c r="N1031"/>
      <c r="O1031"/>
      <c r="P1031" s="9"/>
      <c r="Q1031" s="13"/>
    </row>
    <row r="1032" spans="2:17">
      <c r="B1032" s="9"/>
      <c r="C1032" s="9"/>
      <c r="D1032" s="11"/>
      <c r="E1032" s="12"/>
      <c r="F1032" s="9"/>
      <c r="G1032" s="9"/>
      <c r="H1032"/>
      <c r="I1032"/>
      <c r="J1032"/>
      <c r="K1032"/>
      <c r="L1032"/>
      <c r="M1032"/>
      <c r="N1032"/>
      <c r="O1032"/>
      <c r="P1032" s="9"/>
      <c r="Q1032" s="13"/>
    </row>
    <row r="1033" spans="2:17">
      <c r="B1033" s="9"/>
      <c r="C1033" s="9"/>
      <c r="D1033" s="11"/>
      <c r="E1033" s="12"/>
      <c r="F1033" s="9"/>
      <c r="G1033" s="9"/>
      <c r="H1033"/>
      <c r="I1033"/>
      <c r="J1033"/>
      <c r="K1033"/>
      <c r="L1033"/>
      <c r="M1033"/>
      <c r="N1033"/>
      <c r="O1033"/>
      <c r="P1033" s="9"/>
      <c r="Q1033" s="13"/>
    </row>
    <row r="1034" spans="2:17">
      <c r="B1034" s="9"/>
      <c r="C1034" s="9"/>
      <c r="D1034" s="11"/>
      <c r="E1034" s="12"/>
      <c r="F1034" s="9"/>
      <c r="G1034" s="9"/>
      <c r="H1034"/>
      <c r="I1034"/>
      <c r="J1034"/>
      <c r="K1034"/>
      <c r="L1034"/>
      <c r="M1034"/>
      <c r="N1034"/>
      <c r="O1034"/>
      <c r="P1034" s="9"/>
      <c r="Q1034" s="13"/>
    </row>
    <row r="1035" spans="2:17">
      <c r="B1035" s="9"/>
      <c r="C1035" s="9"/>
      <c r="D1035" s="11"/>
      <c r="E1035" s="12"/>
      <c r="F1035" s="9"/>
      <c r="G1035" s="9"/>
      <c r="H1035"/>
      <c r="I1035"/>
      <c r="J1035"/>
      <c r="K1035"/>
      <c r="L1035"/>
      <c r="M1035"/>
      <c r="N1035"/>
      <c r="O1035"/>
      <c r="P1035" s="9"/>
      <c r="Q1035" s="13"/>
    </row>
    <row r="1036" spans="2:17">
      <c r="B1036" s="9"/>
      <c r="C1036" s="9"/>
      <c r="D1036" s="11"/>
      <c r="E1036" s="12"/>
      <c r="F1036" s="9"/>
      <c r="G1036" s="9"/>
      <c r="H1036"/>
      <c r="I1036"/>
      <c r="J1036"/>
      <c r="K1036"/>
      <c r="L1036"/>
      <c r="M1036"/>
      <c r="N1036"/>
      <c r="O1036"/>
      <c r="P1036" s="9"/>
      <c r="Q1036" s="13"/>
    </row>
    <row r="1037" spans="2:17">
      <c r="B1037" s="9"/>
      <c r="C1037" s="9"/>
      <c r="D1037" s="11"/>
      <c r="E1037" s="12"/>
      <c r="F1037" s="9"/>
      <c r="G1037" s="9"/>
      <c r="H1037"/>
      <c r="I1037"/>
      <c r="J1037"/>
      <c r="K1037"/>
      <c r="L1037"/>
      <c r="M1037"/>
      <c r="N1037"/>
      <c r="O1037"/>
      <c r="P1037" s="9"/>
      <c r="Q1037" s="13"/>
    </row>
    <row r="1038" spans="2:17">
      <c r="B1038" s="9"/>
      <c r="C1038" s="9"/>
      <c r="D1038" s="11"/>
      <c r="E1038" s="12"/>
      <c r="F1038" s="9"/>
      <c r="G1038" s="9"/>
      <c r="H1038"/>
      <c r="I1038"/>
      <c r="J1038"/>
      <c r="K1038"/>
      <c r="L1038"/>
      <c r="M1038"/>
      <c r="N1038"/>
      <c r="O1038"/>
      <c r="P1038" s="9"/>
      <c r="Q1038" s="13"/>
    </row>
    <row r="1039" spans="2:17">
      <c r="B1039" s="9"/>
      <c r="C1039" s="9"/>
      <c r="D1039" s="11"/>
      <c r="E1039" s="12"/>
      <c r="F1039" s="9"/>
      <c r="G1039" s="9"/>
      <c r="H1039"/>
      <c r="I1039"/>
      <c r="J1039"/>
      <c r="K1039"/>
      <c r="L1039"/>
      <c r="M1039"/>
      <c r="N1039"/>
      <c r="O1039"/>
      <c r="P1039" s="9"/>
      <c r="Q1039" s="13"/>
    </row>
    <row r="1040" spans="2:17">
      <c r="B1040" s="9"/>
      <c r="C1040" s="9"/>
      <c r="D1040" s="11"/>
      <c r="E1040" s="12"/>
      <c r="F1040" s="9"/>
      <c r="G1040" s="9"/>
      <c r="H1040"/>
      <c r="I1040"/>
      <c r="J1040"/>
      <c r="K1040"/>
      <c r="L1040"/>
      <c r="M1040"/>
      <c r="N1040"/>
      <c r="O1040"/>
      <c r="P1040" s="9"/>
      <c r="Q1040" s="13"/>
    </row>
    <row r="1041" spans="2:17">
      <c r="B1041" s="9"/>
      <c r="C1041" s="9"/>
      <c r="D1041" s="11"/>
      <c r="E1041" s="12"/>
      <c r="F1041" s="9"/>
      <c r="G1041" s="9"/>
      <c r="H1041"/>
      <c r="I1041"/>
      <c r="J1041"/>
      <c r="K1041"/>
      <c r="L1041"/>
      <c r="M1041"/>
      <c r="N1041"/>
      <c r="O1041"/>
      <c r="P1041" s="9"/>
      <c r="Q1041" s="13"/>
    </row>
    <row r="1042" spans="2:17">
      <c r="B1042" s="9"/>
      <c r="C1042" s="9"/>
      <c r="D1042" s="11"/>
      <c r="E1042" s="12"/>
      <c r="F1042" s="9"/>
      <c r="G1042" s="9"/>
      <c r="H1042"/>
      <c r="I1042"/>
      <c r="J1042"/>
      <c r="K1042"/>
      <c r="L1042"/>
      <c r="M1042"/>
      <c r="N1042"/>
      <c r="O1042"/>
      <c r="P1042" s="9"/>
      <c r="Q1042" s="13"/>
    </row>
    <row r="1043" spans="2:17">
      <c r="B1043" s="9"/>
      <c r="C1043" s="9"/>
      <c r="D1043" s="11"/>
      <c r="E1043" s="12"/>
      <c r="F1043" s="9"/>
      <c r="G1043" s="9"/>
      <c r="H1043"/>
      <c r="I1043"/>
      <c r="J1043"/>
      <c r="K1043"/>
      <c r="L1043"/>
      <c r="M1043"/>
      <c r="N1043"/>
      <c r="O1043"/>
      <c r="P1043" s="9"/>
      <c r="Q1043" s="13"/>
    </row>
    <row r="1044" spans="2:17">
      <c r="B1044" s="9"/>
      <c r="C1044" s="9"/>
      <c r="D1044" s="11"/>
      <c r="E1044" s="12"/>
      <c r="F1044" s="9"/>
      <c r="G1044" s="9"/>
      <c r="H1044"/>
      <c r="I1044"/>
      <c r="J1044"/>
      <c r="K1044"/>
      <c r="L1044"/>
      <c r="M1044"/>
      <c r="N1044"/>
      <c r="O1044"/>
      <c r="P1044" s="9"/>
      <c r="Q1044" s="13"/>
    </row>
    <row r="1045" spans="2:17">
      <c r="B1045" s="9"/>
      <c r="C1045" s="9"/>
      <c r="D1045" s="11"/>
      <c r="E1045" s="12"/>
      <c r="F1045" s="9"/>
      <c r="G1045" s="9"/>
      <c r="H1045"/>
      <c r="I1045"/>
      <c r="J1045"/>
      <c r="K1045"/>
      <c r="L1045"/>
      <c r="M1045"/>
      <c r="N1045"/>
      <c r="O1045"/>
      <c r="P1045" s="9"/>
      <c r="Q1045" s="13"/>
    </row>
    <row r="1046" spans="2:17">
      <c r="B1046" s="9"/>
      <c r="C1046" s="9"/>
      <c r="D1046" s="11"/>
      <c r="E1046" s="12"/>
      <c r="F1046" s="9"/>
      <c r="G1046" s="9"/>
      <c r="H1046"/>
      <c r="I1046"/>
      <c r="J1046"/>
      <c r="K1046"/>
      <c r="L1046"/>
      <c r="M1046"/>
      <c r="N1046"/>
      <c r="O1046"/>
      <c r="P1046" s="9"/>
      <c r="Q1046" s="13"/>
    </row>
    <row r="1047" spans="2:17">
      <c r="B1047" s="9"/>
      <c r="C1047" s="9"/>
      <c r="D1047" s="11"/>
      <c r="E1047" s="12"/>
      <c r="F1047" s="9"/>
      <c r="G1047" s="9"/>
      <c r="H1047"/>
      <c r="I1047"/>
      <c r="J1047"/>
      <c r="K1047"/>
      <c r="L1047"/>
      <c r="M1047"/>
      <c r="N1047"/>
      <c r="O1047"/>
      <c r="P1047" s="9"/>
      <c r="Q1047" s="13"/>
    </row>
    <row r="1048" spans="2:17">
      <c r="B1048" s="9"/>
      <c r="C1048" s="9"/>
      <c r="D1048" s="11"/>
      <c r="E1048" s="12"/>
      <c r="F1048" s="9"/>
      <c r="G1048" s="9"/>
      <c r="H1048"/>
      <c r="I1048"/>
      <c r="J1048"/>
      <c r="K1048"/>
      <c r="L1048"/>
      <c r="M1048"/>
      <c r="N1048"/>
      <c r="O1048"/>
      <c r="P1048" s="9"/>
      <c r="Q1048" s="13"/>
    </row>
    <row r="1049" spans="2:17">
      <c r="B1049" s="9"/>
      <c r="C1049" s="9"/>
      <c r="D1049" s="11"/>
      <c r="E1049" s="12"/>
      <c r="F1049" s="9"/>
      <c r="G1049" s="9"/>
      <c r="H1049"/>
      <c r="I1049"/>
      <c r="J1049"/>
      <c r="K1049"/>
      <c r="L1049"/>
      <c r="M1049"/>
      <c r="N1049"/>
      <c r="O1049"/>
      <c r="P1049" s="9"/>
      <c r="Q1049" s="13"/>
    </row>
    <row r="1050" spans="2:17">
      <c r="B1050" s="9"/>
      <c r="C1050" s="9"/>
      <c r="D1050" s="11"/>
      <c r="E1050" s="12"/>
      <c r="F1050" s="9"/>
      <c r="G1050" s="9"/>
      <c r="H1050"/>
      <c r="I1050"/>
      <c r="J1050"/>
      <c r="K1050"/>
      <c r="L1050"/>
      <c r="M1050"/>
      <c r="N1050"/>
      <c r="O1050"/>
      <c r="P1050" s="9"/>
      <c r="Q1050" s="13"/>
    </row>
    <row r="1051" spans="2:17">
      <c r="B1051" s="9"/>
      <c r="C1051" s="9"/>
      <c r="D1051" s="11"/>
      <c r="E1051" s="12"/>
      <c r="F1051" s="9"/>
      <c r="G1051" s="9"/>
      <c r="H1051"/>
      <c r="I1051"/>
      <c r="J1051"/>
      <c r="K1051"/>
      <c r="L1051"/>
      <c r="M1051"/>
      <c r="N1051"/>
      <c r="O1051"/>
      <c r="P1051" s="9"/>
      <c r="Q1051" s="13"/>
    </row>
    <row r="1052" spans="2:17">
      <c r="B1052" s="9"/>
      <c r="C1052" s="9"/>
      <c r="D1052" s="11"/>
      <c r="E1052" s="12"/>
      <c r="F1052" s="9"/>
      <c r="G1052" s="9"/>
      <c r="H1052"/>
      <c r="I1052"/>
      <c r="J1052"/>
      <c r="K1052"/>
      <c r="L1052"/>
      <c r="M1052"/>
      <c r="N1052"/>
      <c r="O1052"/>
      <c r="P1052" s="9"/>
      <c r="Q1052" s="13"/>
    </row>
    <row r="1053" spans="2:17">
      <c r="B1053" s="9"/>
      <c r="C1053" s="9"/>
      <c r="D1053" s="11"/>
      <c r="E1053" s="12"/>
      <c r="F1053" s="9"/>
      <c r="G1053" s="9"/>
      <c r="H1053"/>
      <c r="I1053"/>
      <c r="J1053"/>
      <c r="K1053"/>
      <c r="L1053"/>
      <c r="M1053"/>
      <c r="N1053"/>
      <c r="O1053"/>
      <c r="P1053" s="9"/>
      <c r="Q1053" s="13"/>
    </row>
    <row r="1054" spans="2:17">
      <c r="B1054" s="9"/>
      <c r="C1054" s="9"/>
      <c r="D1054" s="11"/>
      <c r="E1054" s="12"/>
      <c r="F1054" s="9"/>
      <c r="G1054" s="9"/>
      <c r="H1054"/>
      <c r="I1054"/>
      <c r="J1054"/>
      <c r="K1054"/>
      <c r="L1054"/>
      <c r="M1054"/>
      <c r="N1054"/>
      <c r="O1054"/>
      <c r="P1054" s="9"/>
      <c r="Q1054" s="13"/>
    </row>
    <row r="1055" spans="2:17">
      <c r="B1055" s="9"/>
      <c r="C1055" s="9"/>
      <c r="D1055" s="11"/>
      <c r="E1055" s="12"/>
      <c r="F1055" s="9"/>
      <c r="G1055" s="9"/>
      <c r="H1055"/>
      <c r="I1055"/>
      <c r="J1055"/>
      <c r="K1055"/>
      <c r="L1055"/>
      <c r="M1055"/>
      <c r="N1055"/>
      <c r="O1055"/>
      <c r="P1055" s="9"/>
      <c r="Q1055" s="13"/>
    </row>
    <row r="1056" spans="2:17">
      <c r="B1056" s="9"/>
      <c r="C1056" s="9"/>
      <c r="D1056" s="11"/>
      <c r="E1056" s="12"/>
      <c r="F1056" s="9"/>
      <c r="G1056" s="9"/>
      <c r="H1056"/>
      <c r="I1056"/>
      <c r="J1056"/>
      <c r="K1056"/>
      <c r="L1056"/>
      <c r="M1056"/>
      <c r="N1056"/>
      <c r="O1056"/>
      <c r="P1056" s="9"/>
      <c r="Q1056" s="13"/>
    </row>
    <row r="1057" spans="2:17">
      <c r="B1057" s="9"/>
      <c r="C1057" s="9"/>
      <c r="D1057" s="11"/>
      <c r="E1057" s="12"/>
      <c r="F1057" s="9"/>
      <c r="G1057" s="9"/>
      <c r="H1057"/>
      <c r="I1057"/>
      <c r="J1057"/>
      <c r="K1057"/>
      <c r="L1057"/>
      <c r="M1057"/>
      <c r="N1057"/>
      <c r="O1057"/>
      <c r="P1057" s="9"/>
      <c r="Q1057" s="13"/>
    </row>
    <row r="1058" spans="2:17">
      <c r="B1058" s="9"/>
      <c r="C1058" s="9"/>
      <c r="D1058" s="11"/>
      <c r="E1058" s="12"/>
      <c r="F1058" s="9"/>
      <c r="G1058" s="9"/>
      <c r="H1058"/>
      <c r="I1058"/>
      <c r="J1058"/>
      <c r="K1058"/>
      <c r="L1058"/>
      <c r="M1058"/>
      <c r="N1058"/>
      <c r="O1058"/>
      <c r="P1058" s="9"/>
      <c r="Q1058" s="13"/>
    </row>
    <row r="1059" spans="2:17">
      <c r="B1059" s="9"/>
      <c r="C1059" s="9"/>
      <c r="D1059" s="11"/>
      <c r="E1059" s="12"/>
      <c r="F1059" s="9"/>
      <c r="G1059" s="9"/>
      <c r="H1059"/>
      <c r="I1059"/>
      <c r="J1059"/>
      <c r="K1059"/>
      <c r="L1059"/>
      <c r="M1059"/>
      <c r="N1059"/>
      <c r="O1059"/>
      <c r="P1059" s="9"/>
      <c r="Q1059" s="13"/>
    </row>
    <row r="1060" spans="2:17">
      <c r="B1060" s="9"/>
      <c r="C1060" s="9"/>
      <c r="D1060" s="11"/>
      <c r="E1060" s="12"/>
      <c r="F1060" s="9"/>
      <c r="G1060" s="9"/>
      <c r="H1060"/>
      <c r="I1060"/>
      <c r="J1060"/>
      <c r="K1060"/>
      <c r="L1060"/>
      <c r="M1060"/>
      <c r="N1060"/>
      <c r="O1060"/>
      <c r="P1060" s="9"/>
      <c r="Q1060" s="13"/>
    </row>
    <row r="1061" spans="2:17">
      <c r="B1061" s="9"/>
      <c r="C1061" s="9"/>
      <c r="D1061" s="11"/>
      <c r="E1061" s="12"/>
      <c r="F1061" s="9"/>
      <c r="G1061" s="9"/>
      <c r="H1061"/>
      <c r="I1061"/>
      <c r="J1061"/>
      <c r="K1061"/>
      <c r="L1061"/>
      <c r="M1061"/>
      <c r="N1061"/>
      <c r="O1061"/>
      <c r="P1061" s="9"/>
      <c r="Q1061" s="13"/>
    </row>
    <row r="1062" spans="2:17">
      <c r="B1062" s="9"/>
      <c r="C1062" s="9"/>
      <c r="D1062" s="11"/>
      <c r="E1062" s="12"/>
      <c r="F1062" s="9"/>
      <c r="G1062" s="9"/>
      <c r="H1062"/>
      <c r="I1062"/>
      <c r="J1062"/>
      <c r="K1062"/>
      <c r="L1062"/>
      <c r="M1062"/>
      <c r="N1062"/>
      <c r="O1062"/>
      <c r="P1062" s="9"/>
      <c r="Q1062" s="13"/>
    </row>
    <row r="1063" spans="2:17">
      <c r="B1063" s="9"/>
      <c r="C1063" s="9"/>
      <c r="D1063" s="11"/>
      <c r="E1063" s="12"/>
      <c r="F1063" s="9"/>
      <c r="G1063" s="9"/>
      <c r="H1063"/>
      <c r="I1063"/>
      <c r="J1063"/>
      <c r="K1063"/>
      <c r="L1063"/>
      <c r="M1063"/>
      <c r="N1063"/>
      <c r="O1063"/>
      <c r="P1063" s="9"/>
      <c r="Q1063" s="13"/>
    </row>
    <row r="1064" spans="2:17">
      <c r="B1064" s="9"/>
      <c r="C1064" s="9"/>
      <c r="D1064" s="11"/>
      <c r="E1064" s="12"/>
      <c r="F1064" s="9"/>
      <c r="G1064" s="9"/>
      <c r="H1064"/>
      <c r="I1064"/>
      <c r="J1064"/>
      <c r="K1064"/>
      <c r="L1064"/>
      <c r="M1064"/>
      <c r="N1064"/>
      <c r="O1064"/>
      <c r="P1064" s="9"/>
      <c r="Q1064" s="13"/>
    </row>
    <row r="1065" spans="2:17">
      <c r="B1065" s="9"/>
      <c r="C1065" s="9"/>
      <c r="D1065" s="11"/>
      <c r="E1065" s="12"/>
      <c r="F1065" s="9"/>
      <c r="G1065" s="9"/>
      <c r="H1065"/>
      <c r="I1065"/>
      <c r="J1065"/>
      <c r="K1065"/>
      <c r="L1065"/>
      <c r="M1065"/>
      <c r="N1065"/>
      <c r="O1065"/>
      <c r="P1065" s="9"/>
      <c r="Q1065" s="13"/>
    </row>
    <row r="1066" spans="2:17">
      <c r="B1066" s="9"/>
      <c r="C1066" s="9"/>
      <c r="D1066" s="11"/>
      <c r="E1066" s="12"/>
      <c r="F1066" s="9"/>
      <c r="G1066" s="9"/>
      <c r="H1066"/>
      <c r="I1066"/>
      <c r="J1066"/>
      <c r="K1066"/>
      <c r="L1066"/>
      <c r="M1066"/>
      <c r="N1066"/>
      <c r="O1066"/>
      <c r="P1066" s="9"/>
      <c r="Q1066" s="13"/>
    </row>
    <row r="1067" spans="2:17">
      <c r="B1067" s="9"/>
      <c r="C1067" s="9"/>
      <c r="D1067" s="11"/>
      <c r="E1067" s="12"/>
      <c r="F1067" s="9"/>
      <c r="G1067" s="9"/>
      <c r="H1067"/>
      <c r="I1067"/>
      <c r="J1067"/>
      <c r="K1067"/>
      <c r="L1067"/>
      <c r="M1067"/>
      <c r="N1067"/>
      <c r="O1067"/>
      <c r="P1067" s="9"/>
      <c r="Q1067" s="13"/>
    </row>
    <row r="1068" spans="2:17">
      <c r="B1068" s="9"/>
      <c r="C1068" s="9"/>
      <c r="D1068" s="11"/>
      <c r="E1068" s="12"/>
      <c r="F1068" s="9"/>
      <c r="G1068" s="9"/>
      <c r="H1068"/>
      <c r="I1068"/>
      <c r="J1068"/>
      <c r="K1068"/>
      <c r="L1068"/>
      <c r="M1068"/>
      <c r="N1068"/>
      <c r="O1068"/>
      <c r="P1068" s="9"/>
      <c r="Q1068" s="13"/>
    </row>
    <row r="1069" spans="2:17">
      <c r="B1069" s="9"/>
      <c r="C1069" s="9"/>
      <c r="D1069" s="11"/>
      <c r="E1069" s="12"/>
      <c r="F1069" s="9"/>
      <c r="G1069" s="9"/>
      <c r="H1069"/>
      <c r="I1069"/>
      <c r="J1069"/>
      <c r="K1069"/>
      <c r="L1069"/>
      <c r="M1069"/>
      <c r="N1069"/>
      <c r="O1069"/>
      <c r="P1069" s="9"/>
      <c r="Q1069" s="13"/>
    </row>
    <row r="1070" spans="2:17">
      <c r="B1070" s="9"/>
      <c r="C1070" s="9"/>
      <c r="D1070" s="11"/>
      <c r="E1070" s="12"/>
      <c r="F1070" s="9"/>
      <c r="G1070" s="9"/>
      <c r="H1070"/>
      <c r="I1070"/>
      <c r="J1070"/>
      <c r="K1070"/>
      <c r="L1070"/>
      <c r="M1070"/>
      <c r="N1070"/>
      <c r="O1070"/>
      <c r="P1070" s="9"/>
      <c r="Q1070" s="13"/>
    </row>
    <row r="1071" spans="2:17">
      <c r="B1071" s="9"/>
      <c r="C1071" s="9"/>
      <c r="D1071" s="11"/>
      <c r="E1071" s="12"/>
      <c r="F1071" s="9"/>
      <c r="G1071" s="9"/>
      <c r="H1071"/>
      <c r="I1071"/>
      <c r="J1071"/>
      <c r="K1071"/>
      <c r="L1071"/>
      <c r="M1071"/>
      <c r="N1071"/>
      <c r="O1071"/>
      <c r="P1071" s="9"/>
      <c r="Q1071" s="13"/>
    </row>
    <row r="1072" spans="2:17">
      <c r="B1072" s="9"/>
      <c r="C1072" s="9"/>
      <c r="D1072" s="11"/>
      <c r="E1072" s="12"/>
      <c r="F1072" s="9"/>
      <c r="G1072" s="9"/>
      <c r="H1072"/>
      <c r="I1072"/>
      <c r="J1072"/>
      <c r="K1072"/>
      <c r="L1072"/>
      <c r="M1072"/>
      <c r="N1072"/>
      <c r="O1072"/>
      <c r="P1072" s="9"/>
      <c r="Q1072" s="13"/>
    </row>
    <row r="1073" spans="2:17">
      <c r="B1073" s="9"/>
      <c r="C1073" s="9"/>
      <c r="D1073" s="11"/>
      <c r="E1073" s="12"/>
      <c r="F1073" s="9"/>
      <c r="G1073" s="9"/>
      <c r="H1073"/>
      <c r="I1073"/>
      <c r="J1073"/>
      <c r="K1073"/>
      <c r="L1073"/>
      <c r="M1073"/>
      <c r="N1073"/>
      <c r="O1073"/>
      <c r="P1073" s="9"/>
      <c r="Q1073" s="13"/>
    </row>
    <row r="1074" spans="2:17">
      <c r="B1074" s="9"/>
      <c r="C1074" s="9"/>
      <c r="D1074" s="11"/>
      <c r="E1074" s="12"/>
      <c r="F1074" s="9"/>
      <c r="G1074" s="9"/>
      <c r="H1074"/>
      <c r="I1074"/>
      <c r="J1074"/>
      <c r="K1074"/>
      <c r="L1074"/>
      <c r="M1074"/>
      <c r="N1074"/>
      <c r="O1074"/>
      <c r="P1074" s="9"/>
      <c r="Q1074" s="13"/>
    </row>
    <row r="1075" spans="2:17">
      <c r="B1075" s="9"/>
      <c r="C1075" s="9"/>
      <c r="D1075" s="11"/>
      <c r="E1075" s="12"/>
      <c r="F1075" s="9"/>
      <c r="G1075" s="9"/>
      <c r="H1075"/>
      <c r="I1075"/>
      <c r="J1075"/>
      <c r="K1075"/>
      <c r="L1075"/>
      <c r="M1075"/>
      <c r="N1075"/>
      <c r="O1075"/>
      <c r="P1075" s="9"/>
      <c r="Q1075" s="13"/>
    </row>
    <row r="1076" spans="2:17">
      <c r="B1076" s="9"/>
      <c r="C1076" s="9"/>
      <c r="D1076" s="11"/>
      <c r="E1076" s="12"/>
      <c r="F1076" s="9"/>
      <c r="G1076" s="9"/>
      <c r="H1076"/>
      <c r="I1076"/>
      <c r="J1076"/>
      <c r="K1076"/>
      <c r="L1076"/>
      <c r="M1076"/>
      <c r="N1076"/>
      <c r="O1076"/>
      <c r="P1076" s="9"/>
      <c r="Q1076" s="13"/>
    </row>
    <row r="1077" spans="2:17">
      <c r="B1077" s="9"/>
      <c r="C1077" s="9"/>
      <c r="D1077" s="11"/>
      <c r="E1077" s="12"/>
      <c r="F1077" s="9"/>
      <c r="G1077" s="9"/>
      <c r="H1077"/>
      <c r="I1077"/>
      <c r="J1077"/>
      <c r="K1077"/>
      <c r="L1077"/>
      <c r="M1077"/>
      <c r="N1077"/>
      <c r="O1077"/>
      <c r="P1077" s="9"/>
      <c r="Q1077" s="13"/>
    </row>
    <row r="1078" spans="2:17">
      <c r="B1078" s="9"/>
      <c r="C1078" s="9"/>
      <c r="D1078" s="11"/>
      <c r="E1078" s="12"/>
      <c r="F1078" s="9"/>
      <c r="G1078" s="9"/>
      <c r="H1078"/>
      <c r="I1078"/>
      <c r="J1078"/>
      <c r="K1078"/>
      <c r="L1078"/>
      <c r="M1078"/>
      <c r="N1078"/>
      <c r="O1078"/>
      <c r="P1078" s="9"/>
      <c r="Q1078" s="13"/>
    </row>
    <row r="1079" spans="2:17">
      <c r="B1079" s="9"/>
      <c r="C1079" s="9"/>
      <c r="D1079" s="11"/>
      <c r="E1079" s="12"/>
      <c r="F1079" s="9"/>
      <c r="G1079" s="9"/>
      <c r="H1079"/>
      <c r="I1079"/>
      <c r="J1079"/>
      <c r="K1079"/>
      <c r="L1079"/>
      <c r="M1079"/>
      <c r="N1079"/>
      <c r="O1079"/>
      <c r="P1079" s="9"/>
      <c r="Q1079" s="13"/>
    </row>
    <row r="1080" spans="2:17">
      <c r="B1080" s="9"/>
      <c r="C1080" s="9"/>
      <c r="D1080" s="11"/>
      <c r="E1080" s="12"/>
      <c r="F1080" s="9"/>
      <c r="G1080" s="9"/>
      <c r="H1080"/>
      <c r="I1080"/>
      <c r="J1080"/>
      <c r="K1080"/>
      <c r="L1080"/>
      <c r="M1080"/>
      <c r="N1080"/>
      <c r="O1080"/>
      <c r="P1080" s="9"/>
      <c r="Q1080" s="13"/>
    </row>
    <row r="1081" spans="2:17">
      <c r="B1081" s="9"/>
      <c r="C1081" s="9"/>
      <c r="D1081" s="11"/>
      <c r="E1081" s="12"/>
      <c r="F1081" s="9"/>
      <c r="G1081" s="9"/>
      <c r="H1081"/>
      <c r="I1081"/>
      <c r="J1081"/>
      <c r="K1081"/>
      <c r="L1081"/>
      <c r="M1081"/>
      <c r="N1081"/>
      <c r="O1081"/>
      <c r="P1081" s="9"/>
      <c r="Q1081" s="13"/>
    </row>
    <row r="1082" spans="2:17">
      <c r="B1082" s="9"/>
      <c r="C1082" s="9"/>
      <c r="D1082" s="11"/>
      <c r="E1082" s="12"/>
      <c r="F1082" s="9"/>
      <c r="G1082" s="9"/>
      <c r="H1082"/>
      <c r="I1082"/>
      <c r="J1082"/>
      <c r="K1082"/>
      <c r="L1082"/>
      <c r="M1082"/>
      <c r="N1082"/>
      <c r="O1082"/>
      <c r="P1082" s="9"/>
      <c r="Q1082" s="13"/>
    </row>
    <row r="1083" spans="2:17">
      <c r="B1083" s="9"/>
      <c r="C1083" s="9"/>
      <c r="D1083" s="11"/>
      <c r="E1083" s="12"/>
      <c r="F1083" s="9"/>
      <c r="G1083" s="9"/>
      <c r="H1083"/>
      <c r="I1083"/>
      <c r="J1083"/>
      <c r="K1083"/>
      <c r="L1083"/>
      <c r="M1083"/>
      <c r="N1083"/>
      <c r="O1083"/>
      <c r="P1083" s="9"/>
      <c r="Q1083" s="13"/>
    </row>
    <row r="1084" spans="2:17">
      <c r="B1084" s="9"/>
      <c r="C1084" s="9"/>
      <c r="D1084" s="11"/>
      <c r="E1084" s="12"/>
      <c r="F1084" s="9"/>
      <c r="G1084" s="9"/>
      <c r="H1084"/>
      <c r="I1084"/>
      <c r="J1084"/>
      <c r="K1084"/>
      <c r="L1084"/>
      <c r="M1084"/>
      <c r="N1084"/>
      <c r="O1084"/>
      <c r="P1084" s="9"/>
      <c r="Q1084" s="13"/>
    </row>
    <row r="1085" spans="2:17">
      <c r="B1085" s="9"/>
      <c r="C1085" s="9"/>
      <c r="D1085" s="11"/>
      <c r="E1085" s="12"/>
      <c r="F1085" s="9"/>
      <c r="G1085" s="9"/>
      <c r="H1085"/>
      <c r="I1085"/>
      <c r="J1085"/>
      <c r="K1085"/>
      <c r="L1085"/>
      <c r="M1085"/>
      <c r="N1085"/>
      <c r="O1085"/>
      <c r="P1085" s="9"/>
      <c r="Q1085" s="13"/>
    </row>
    <row r="1086" spans="2:17">
      <c r="B1086" s="9"/>
      <c r="C1086" s="9"/>
      <c r="D1086" s="11"/>
      <c r="E1086" s="12"/>
      <c r="F1086" s="9"/>
      <c r="G1086" s="9"/>
      <c r="H1086"/>
      <c r="I1086"/>
      <c r="J1086"/>
      <c r="K1086"/>
      <c r="L1086"/>
      <c r="M1086"/>
      <c r="N1086"/>
      <c r="O1086"/>
      <c r="P1086" s="9"/>
      <c r="Q1086" s="13"/>
    </row>
    <row r="1087" spans="2:17">
      <c r="B1087" s="9"/>
      <c r="C1087" s="9"/>
      <c r="D1087" s="11"/>
      <c r="E1087" s="12"/>
      <c r="F1087" s="9"/>
      <c r="G1087" s="9"/>
      <c r="H1087"/>
      <c r="I1087"/>
      <c r="J1087"/>
      <c r="K1087"/>
      <c r="L1087"/>
      <c r="M1087"/>
      <c r="N1087"/>
      <c r="O1087"/>
      <c r="P1087" s="9"/>
      <c r="Q1087" s="13"/>
    </row>
    <row r="1088" spans="2:17">
      <c r="B1088" s="9"/>
      <c r="C1088" s="9"/>
      <c r="D1088" s="11"/>
      <c r="E1088" s="12"/>
      <c r="F1088" s="9"/>
      <c r="G1088" s="9"/>
      <c r="H1088"/>
      <c r="I1088"/>
      <c r="J1088"/>
      <c r="K1088"/>
      <c r="L1088"/>
      <c r="M1088"/>
      <c r="N1088"/>
      <c r="O1088"/>
      <c r="P1088" s="9"/>
      <c r="Q1088" s="13"/>
    </row>
    <row r="1089" spans="2:17">
      <c r="B1089" s="9"/>
      <c r="C1089" s="9"/>
      <c r="D1089" s="11"/>
      <c r="E1089" s="12"/>
      <c r="F1089" s="9"/>
      <c r="G1089" s="9"/>
      <c r="H1089"/>
      <c r="I1089"/>
      <c r="J1089"/>
      <c r="K1089"/>
      <c r="L1089"/>
      <c r="M1089"/>
      <c r="N1089"/>
      <c r="O1089"/>
      <c r="P1089" s="9"/>
      <c r="Q1089" s="13"/>
    </row>
    <row r="1090" spans="2:17">
      <c r="B1090" s="9"/>
      <c r="C1090" s="9"/>
      <c r="D1090" s="11"/>
      <c r="E1090" s="12"/>
      <c r="F1090" s="9"/>
      <c r="G1090" s="9"/>
      <c r="H1090"/>
      <c r="I1090"/>
      <c r="J1090"/>
      <c r="K1090"/>
      <c r="L1090"/>
      <c r="M1090"/>
      <c r="N1090"/>
      <c r="O1090"/>
      <c r="P1090" s="9"/>
      <c r="Q1090" s="13"/>
    </row>
    <row r="1091" spans="2:17">
      <c r="B1091" s="9"/>
      <c r="C1091" s="9"/>
      <c r="D1091" s="11"/>
      <c r="E1091" s="12"/>
      <c r="F1091" s="9"/>
      <c r="G1091" s="9"/>
      <c r="H1091"/>
      <c r="I1091"/>
      <c r="J1091"/>
      <c r="K1091"/>
      <c r="L1091"/>
      <c r="M1091"/>
      <c r="N1091"/>
      <c r="O1091"/>
      <c r="P1091" s="9"/>
      <c r="Q1091" s="13"/>
    </row>
    <row r="1092" spans="2:17">
      <c r="B1092" s="9"/>
      <c r="C1092" s="9"/>
      <c r="D1092" s="11"/>
      <c r="E1092" s="12"/>
      <c r="F1092" s="9"/>
      <c r="G1092" s="9"/>
      <c r="H1092"/>
      <c r="I1092"/>
      <c r="J1092"/>
      <c r="K1092"/>
      <c r="L1092"/>
      <c r="M1092"/>
      <c r="N1092"/>
      <c r="O1092"/>
      <c r="P1092" s="9"/>
      <c r="Q1092" s="13"/>
    </row>
    <row r="1093" spans="2:17">
      <c r="B1093" s="9"/>
      <c r="C1093" s="9"/>
      <c r="D1093" s="11"/>
      <c r="E1093" s="12"/>
      <c r="F1093" s="9"/>
      <c r="G1093" s="9"/>
      <c r="H1093"/>
      <c r="I1093"/>
      <c r="J1093"/>
      <c r="K1093"/>
      <c r="L1093"/>
      <c r="M1093"/>
      <c r="N1093"/>
      <c r="O1093"/>
      <c r="P1093" s="9"/>
      <c r="Q1093" s="13"/>
    </row>
    <row r="1094" spans="2:17">
      <c r="B1094" s="9"/>
      <c r="C1094" s="9"/>
      <c r="D1094" s="11"/>
      <c r="E1094" s="12"/>
      <c r="F1094" s="9"/>
      <c r="G1094" s="9"/>
      <c r="H1094"/>
      <c r="I1094"/>
      <c r="J1094"/>
      <c r="K1094"/>
      <c r="L1094"/>
      <c r="M1094"/>
      <c r="N1094"/>
      <c r="O1094"/>
      <c r="P1094" s="9"/>
      <c r="Q1094" s="13"/>
    </row>
    <row r="1095" spans="2:17">
      <c r="B1095" s="9"/>
      <c r="C1095" s="9"/>
      <c r="D1095" s="11"/>
      <c r="E1095" s="12"/>
      <c r="F1095" s="9"/>
      <c r="G1095" s="9"/>
      <c r="H1095"/>
      <c r="I1095"/>
      <c r="J1095"/>
      <c r="K1095"/>
      <c r="L1095"/>
      <c r="M1095"/>
      <c r="N1095"/>
      <c r="O1095"/>
      <c r="P1095" s="9"/>
      <c r="Q1095" s="13"/>
    </row>
    <row r="1096" spans="2:17">
      <c r="B1096" s="9"/>
      <c r="C1096" s="9"/>
      <c r="D1096" s="11"/>
      <c r="E1096" s="12"/>
      <c r="F1096" s="9"/>
      <c r="G1096" s="9"/>
      <c r="H1096"/>
      <c r="I1096"/>
      <c r="J1096"/>
      <c r="K1096"/>
      <c r="L1096"/>
      <c r="M1096"/>
      <c r="N1096"/>
      <c r="O1096"/>
      <c r="P1096" s="9"/>
      <c r="Q1096" s="13"/>
    </row>
    <row r="1097" spans="2:17">
      <c r="B1097" s="9"/>
      <c r="C1097" s="9"/>
      <c r="D1097" s="11"/>
      <c r="E1097" s="12"/>
      <c r="F1097" s="9"/>
      <c r="G1097" s="9"/>
      <c r="H1097"/>
      <c r="I1097"/>
      <c r="J1097"/>
      <c r="K1097"/>
      <c r="L1097"/>
      <c r="M1097"/>
      <c r="N1097"/>
      <c r="O1097"/>
      <c r="P1097" s="9"/>
      <c r="Q1097" s="13"/>
    </row>
    <row r="1098" spans="2:17">
      <c r="B1098" s="9"/>
      <c r="C1098" s="9"/>
      <c r="D1098" s="11"/>
      <c r="E1098" s="12"/>
      <c r="F1098" s="9"/>
      <c r="G1098" s="9"/>
      <c r="H1098"/>
      <c r="I1098"/>
      <c r="J1098"/>
      <c r="K1098"/>
      <c r="L1098"/>
      <c r="M1098"/>
      <c r="N1098"/>
      <c r="O1098"/>
      <c r="P1098" s="9"/>
      <c r="Q1098" s="13"/>
    </row>
    <row r="1099" spans="2:17">
      <c r="B1099" s="9"/>
      <c r="C1099" s="9"/>
      <c r="D1099" s="11"/>
      <c r="E1099" s="12"/>
      <c r="F1099" s="9"/>
      <c r="G1099" s="9"/>
      <c r="H1099"/>
      <c r="I1099"/>
      <c r="J1099"/>
      <c r="K1099"/>
      <c r="L1099"/>
      <c r="M1099"/>
      <c r="N1099"/>
      <c r="O1099"/>
      <c r="P1099" s="9"/>
      <c r="Q1099" s="13"/>
    </row>
    <row r="1100" spans="2:17">
      <c r="B1100" s="9"/>
      <c r="C1100" s="9"/>
      <c r="D1100" s="11"/>
      <c r="E1100" s="12"/>
      <c r="F1100" s="9"/>
      <c r="G1100" s="9"/>
      <c r="H1100"/>
      <c r="I1100"/>
      <c r="J1100"/>
      <c r="K1100"/>
      <c r="L1100"/>
      <c r="M1100"/>
      <c r="N1100"/>
      <c r="O1100"/>
      <c r="P1100" s="9"/>
      <c r="Q1100" s="13"/>
    </row>
    <row r="1101" spans="2:17">
      <c r="B1101" s="9"/>
      <c r="C1101" s="9"/>
      <c r="D1101" s="11"/>
      <c r="E1101" s="12"/>
      <c r="F1101" s="9"/>
      <c r="G1101" s="9"/>
      <c r="H1101"/>
      <c r="I1101"/>
      <c r="J1101"/>
      <c r="K1101"/>
      <c r="L1101"/>
      <c r="M1101"/>
      <c r="N1101"/>
      <c r="O1101"/>
      <c r="P1101" s="9"/>
      <c r="Q1101" s="13"/>
    </row>
    <row r="1102" spans="2:17">
      <c r="B1102" s="9"/>
      <c r="C1102" s="9"/>
      <c r="D1102" s="11"/>
      <c r="E1102" s="12"/>
      <c r="F1102" s="9"/>
      <c r="G1102" s="9"/>
      <c r="H1102"/>
      <c r="I1102"/>
      <c r="J1102"/>
      <c r="K1102"/>
      <c r="L1102"/>
      <c r="M1102"/>
      <c r="N1102"/>
      <c r="O1102"/>
      <c r="P1102" s="9"/>
      <c r="Q1102" s="13"/>
    </row>
    <row r="1103" spans="2:17">
      <c r="B1103" s="9"/>
      <c r="C1103" s="9"/>
      <c r="D1103" s="11"/>
      <c r="E1103" s="12"/>
      <c r="F1103" s="9"/>
      <c r="G1103" s="9"/>
      <c r="H1103"/>
      <c r="I1103"/>
      <c r="J1103"/>
      <c r="K1103"/>
      <c r="L1103"/>
      <c r="M1103"/>
      <c r="N1103"/>
      <c r="O1103"/>
      <c r="P1103" s="9"/>
      <c r="Q1103" s="13"/>
    </row>
    <row r="1104" spans="2:17">
      <c r="B1104" s="9"/>
      <c r="C1104" s="9"/>
      <c r="D1104" s="11"/>
      <c r="E1104" s="12"/>
      <c r="F1104" s="9"/>
      <c r="G1104" s="9"/>
      <c r="H1104"/>
      <c r="I1104"/>
      <c r="J1104"/>
      <c r="K1104"/>
      <c r="L1104"/>
      <c r="M1104"/>
      <c r="N1104"/>
      <c r="O1104"/>
      <c r="P1104" s="9"/>
      <c r="Q1104" s="13"/>
    </row>
    <row r="1105" spans="2:17">
      <c r="B1105" s="9"/>
      <c r="C1105" s="9"/>
      <c r="D1105" s="11"/>
      <c r="E1105" s="12"/>
      <c r="F1105" s="9"/>
      <c r="G1105" s="9"/>
      <c r="H1105"/>
      <c r="I1105"/>
      <c r="J1105"/>
      <c r="K1105"/>
      <c r="L1105"/>
      <c r="M1105"/>
      <c r="N1105"/>
      <c r="O1105"/>
      <c r="P1105" s="9"/>
      <c r="Q1105" s="13"/>
    </row>
    <row r="1106" spans="2:17">
      <c r="B1106" s="9"/>
      <c r="C1106" s="9"/>
      <c r="D1106" s="11"/>
      <c r="E1106" s="12"/>
      <c r="F1106" s="9"/>
      <c r="G1106" s="9"/>
      <c r="H1106"/>
      <c r="I1106"/>
      <c r="J1106"/>
      <c r="K1106"/>
      <c r="L1106"/>
      <c r="M1106"/>
      <c r="N1106"/>
      <c r="O1106"/>
      <c r="P1106" s="9"/>
      <c r="Q1106" s="13"/>
    </row>
    <row r="1107" spans="2:17">
      <c r="B1107" s="9"/>
      <c r="C1107" s="9"/>
      <c r="D1107" s="11"/>
      <c r="E1107" s="12"/>
      <c r="F1107" s="9"/>
      <c r="G1107" s="9"/>
      <c r="H1107"/>
      <c r="I1107"/>
      <c r="J1107"/>
      <c r="K1107"/>
      <c r="L1107"/>
      <c r="M1107"/>
      <c r="N1107"/>
      <c r="O1107"/>
      <c r="P1107" s="9"/>
      <c r="Q1107" s="13"/>
    </row>
    <row r="1108" spans="2:17">
      <c r="B1108" s="9"/>
      <c r="C1108" s="9"/>
      <c r="D1108" s="11"/>
      <c r="E1108" s="12"/>
      <c r="F1108" s="9"/>
      <c r="G1108" s="9"/>
      <c r="H1108"/>
      <c r="I1108"/>
      <c r="J1108"/>
      <c r="K1108"/>
      <c r="L1108"/>
      <c r="M1108"/>
      <c r="N1108"/>
      <c r="O1108"/>
      <c r="P1108" s="9"/>
      <c r="Q1108" s="13"/>
    </row>
    <row r="1109" spans="2:17">
      <c r="B1109" s="9"/>
      <c r="C1109" s="9"/>
      <c r="D1109" s="11"/>
      <c r="E1109" s="12"/>
      <c r="F1109" s="9"/>
      <c r="G1109" s="9"/>
      <c r="H1109"/>
      <c r="I1109"/>
      <c r="J1109"/>
      <c r="K1109"/>
      <c r="L1109"/>
      <c r="M1109"/>
      <c r="N1109"/>
      <c r="O1109"/>
      <c r="P1109" s="9"/>
      <c r="Q1109" s="13"/>
    </row>
    <row r="1110" spans="2:17">
      <c r="B1110" s="9"/>
      <c r="C1110" s="9"/>
      <c r="D1110" s="11"/>
      <c r="E1110" s="12"/>
      <c r="F1110" s="9"/>
      <c r="G1110" s="9"/>
      <c r="H1110"/>
      <c r="I1110"/>
      <c r="J1110"/>
      <c r="K1110"/>
      <c r="L1110"/>
      <c r="M1110"/>
      <c r="N1110"/>
      <c r="O1110"/>
      <c r="P1110" s="9"/>
      <c r="Q1110" s="13"/>
    </row>
    <row r="1111" spans="2:17">
      <c r="B1111" s="9"/>
      <c r="C1111" s="9"/>
      <c r="D1111" s="11"/>
      <c r="E1111" s="12"/>
      <c r="F1111" s="9"/>
      <c r="G1111" s="9"/>
      <c r="H1111"/>
      <c r="I1111"/>
      <c r="J1111"/>
      <c r="K1111"/>
      <c r="L1111"/>
      <c r="M1111"/>
      <c r="N1111"/>
      <c r="O1111"/>
      <c r="P1111" s="9"/>
      <c r="Q1111" s="13"/>
    </row>
    <row r="1112" spans="2:17">
      <c r="B1112" s="9"/>
      <c r="C1112" s="9"/>
      <c r="D1112" s="11"/>
      <c r="E1112" s="12"/>
      <c r="F1112" s="9"/>
      <c r="G1112" s="9"/>
      <c r="H1112"/>
      <c r="I1112"/>
      <c r="J1112"/>
      <c r="K1112"/>
      <c r="L1112"/>
      <c r="M1112"/>
      <c r="N1112"/>
      <c r="O1112"/>
      <c r="P1112" s="9"/>
      <c r="Q1112" s="13"/>
    </row>
    <row r="1113" spans="2:17">
      <c r="B1113" s="9"/>
      <c r="C1113" s="9"/>
      <c r="D1113" s="11"/>
      <c r="E1113" s="12"/>
      <c r="F1113" s="9"/>
      <c r="G1113" s="9"/>
      <c r="H1113"/>
      <c r="I1113"/>
      <c r="J1113"/>
      <c r="K1113"/>
      <c r="L1113"/>
      <c r="M1113"/>
      <c r="N1113"/>
      <c r="O1113"/>
      <c r="P1113" s="9"/>
      <c r="Q1113" s="13"/>
    </row>
    <row r="1114" spans="2:17">
      <c r="B1114" s="9"/>
      <c r="C1114" s="9"/>
      <c r="D1114" s="11"/>
      <c r="E1114" s="12"/>
      <c r="F1114" s="9"/>
      <c r="G1114" s="9"/>
      <c r="H1114"/>
      <c r="I1114"/>
      <c r="J1114"/>
      <c r="K1114"/>
      <c r="L1114"/>
      <c r="M1114"/>
      <c r="N1114"/>
      <c r="O1114"/>
      <c r="P1114" s="9"/>
      <c r="Q1114" s="13"/>
    </row>
    <row r="1115" spans="2:17">
      <c r="B1115" s="9"/>
      <c r="C1115" s="9"/>
      <c r="D1115" s="11"/>
      <c r="E1115" s="12"/>
      <c r="F1115" s="9"/>
      <c r="G1115" s="9"/>
      <c r="H1115"/>
      <c r="I1115"/>
      <c r="J1115"/>
      <c r="K1115"/>
      <c r="L1115"/>
      <c r="M1115"/>
      <c r="N1115"/>
      <c r="O1115"/>
      <c r="P1115" s="9"/>
      <c r="Q1115" s="13"/>
    </row>
    <row r="1116" spans="2:17">
      <c r="B1116" s="9"/>
      <c r="C1116" s="9"/>
      <c r="D1116" s="11"/>
      <c r="E1116" s="12"/>
      <c r="F1116" s="9"/>
      <c r="G1116" s="9"/>
      <c r="H1116"/>
      <c r="I1116"/>
      <c r="J1116"/>
      <c r="K1116"/>
      <c r="L1116"/>
      <c r="M1116"/>
      <c r="N1116"/>
      <c r="O1116"/>
      <c r="P1116" s="9"/>
      <c r="Q1116" s="13"/>
    </row>
    <row r="1117" spans="2:17">
      <c r="B1117" s="9"/>
      <c r="C1117" s="9"/>
      <c r="D1117" s="11"/>
      <c r="E1117" s="12"/>
      <c r="F1117" s="9"/>
      <c r="G1117" s="9"/>
      <c r="H1117"/>
      <c r="I1117"/>
      <c r="J1117"/>
      <c r="K1117"/>
      <c r="L1117"/>
      <c r="M1117"/>
      <c r="N1117"/>
      <c r="O1117"/>
      <c r="P1117" s="9"/>
      <c r="Q1117" s="13"/>
    </row>
    <row r="1118" spans="2:17">
      <c r="B1118" s="9"/>
      <c r="C1118" s="9"/>
      <c r="D1118" s="11"/>
      <c r="E1118" s="12"/>
      <c r="F1118" s="9"/>
      <c r="G1118" s="9"/>
      <c r="H1118"/>
      <c r="I1118"/>
      <c r="J1118"/>
      <c r="K1118"/>
      <c r="L1118"/>
      <c r="M1118"/>
      <c r="N1118"/>
      <c r="O1118"/>
      <c r="P1118" s="9"/>
      <c r="Q1118" s="13"/>
    </row>
    <row r="1119" spans="2:17">
      <c r="B1119" s="9"/>
      <c r="C1119" s="9"/>
      <c r="D1119" s="11"/>
      <c r="E1119" s="12"/>
      <c r="F1119" s="9"/>
      <c r="G1119" s="9"/>
      <c r="H1119"/>
      <c r="I1119"/>
      <c r="J1119"/>
      <c r="K1119"/>
      <c r="L1119"/>
      <c r="M1119"/>
      <c r="N1119"/>
      <c r="O1119"/>
      <c r="P1119" s="9"/>
      <c r="Q1119" s="13"/>
    </row>
    <row r="1120" spans="2:17">
      <c r="B1120" s="9"/>
      <c r="C1120" s="9"/>
      <c r="D1120" s="11"/>
      <c r="E1120" s="12"/>
      <c r="F1120" s="9"/>
      <c r="G1120" s="9"/>
      <c r="H1120"/>
      <c r="I1120"/>
      <c r="J1120"/>
      <c r="K1120"/>
      <c r="L1120"/>
      <c r="M1120"/>
      <c r="N1120"/>
      <c r="O1120"/>
      <c r="P1120" s="9"/>
      <c r="Q1120" s="13"/>
    </row>
    <row r="1121" spans="2:17">
      <c r="B1121" s="9"/>
      <c r="C1121" s="9"/>
      <c r="D1121" s="11"/>
      <c r="E1121" s="12"/>
      <c r="F1121" s="9"/>
      <c r="G1121" s="9"/>
      <c r="H1121"/>
      <c r="I1121"/>
      <c r="J1121"/>
      <c r="K1121"/>
      <c r="L1121"/>
      <c r="M1121"/>
      <c r="N1121"/>
      <c r="O1121"/>
      <c r="P1121" s="9"/>
      <c r="Q1121" s="13"/>
    </row>
    <row r="1122" spans="2:17">
      <c r="B1122" s="9"/>
      <c r="C1122" s="9"/>
      <c r="D1122" s="11"/>
      <c r="E1122" s="12"/>
      <c r="F1122" s="9"/>
      <c r="G1122" s="9"/>
      <c r="H1122"/>
      <c r="I1122"/>
      <c r="J1122"/>
      <c r="K1122"/>
      <c r="L1122"/>
      <c r="M1122"/>
      <c r="N1122"/>
      <c r="O1122"/>
      <c r="P1122" s="9"/>
      <c r="Q1122" s="13"/>
    </row>
    <row r="1123" spans="2:17">
      <c r="B1123" s="9"/>
      <c r="C1123" s="9"/>
      <c r="D1123" s="11"/>
      <c r="E1123" s="12"/>
      <c r="F1123" s="9"/>
      <c r="G1123" s="9"/>
      <c r="H1123"/>
      <c r="I1123"/>
      <c r="J1123"/>
      <c r="K1123"/>
      <c r="L1123"/>
      <c r="M1123"/>
      <c r="N1123"/>
      <c r="O1123"/>
      <c r="P1123" s="9"/>
      <c r="Q1123" s="13"/>
    </row>
    <row r="1124" spans="2:17">
      <c r="B1124" s="9"/>
      <c r="C1124" s="9"/>
      <c r="D1124" s="11"/>
      <c r="E1124" s="12"/>
      <c r="F1124" s="9"/>
      <c r="G1124" s="9"/>
      <c r="H1124"/>
      <c r="I1124"/>
      <c r="J1124"/>
      <c r="K1124"/>
      <c r="L1124"/>
      <c r="M1124"/>
      <c r="N1124"/>
      <c r="O1124"/>
      <c r="P1124" s="9"/>
      <c r="Q1124" s="13"/>
    </row>
    <row r="1125" spans="2:17">
      <c r="B1125" s="9"/>
      <c r="C1125" s="9"/>
      <c r="D1125" s="11"/>
      <c r="E1125" s="12"/>
      <c r="F1125" s="9"/>
      <c r="G1125" s="9"/>
      <c r="H1125"/>
      <c r="I1125"/>
      <c r="J1125"/>
      <c r="K1125"/>
      <c r="L1125"/>
      <c r="M1125"/>
      <c r="N1125"/>
      <c r="O1125"/>
      <c r="P1125" s="9"/>
      <c r="Q1125" s="13"/>
    </row>
    <row r="1126" spans="2:17">
      <c r="B1126" s="9"/>
      <c r="C1126" s="9"/>
      <c r="D1126" s="11"/>
      <c r="E1126" s="12"/>
      <c r="F1126" s="9"/>
      <c r="G1126" s="9"/>
      <c r="H1126"/>
      <c r="I1126"/>
      <c r="J1126"/>
      <c r="K1126"/>
      <c r="L1126"/>
      <c r="M1126"/>
      <c r="N1126"/>
      <c r="O1126"/>
      <c r="P1126" s="9"/>
      <c r="Q1126" s="13"/>
    </row>
    <row r="1127" spans="2:17">
      <c r="B1127" s="9"/>
      <c r="C1127" s="9"/>
      <c r="D1127" s="11"/>
      <c r="E1127" s="12"/>
      <c r="F1127" s="9"/>
      <c r="G1127" s="9"/>
      <c r="H1127"/>
      <c r="I1127"/>
      <c r="J1127"/>
      <c r="K1127"/>
      <c r="L1127"/>
      <c r="M1127"/>
      <c r="N1127"/>
      <c r="O1127"/>
      <c r="P1127" s="9"/>
      <c r="Q1127" s="13"/>
    </row>
    <row r="1128" spans="2:17">
      <c r="B1128" s="9"/>
      <c r="C1128" s="9"/>
      <c r="D1128" s="11"/>
      <c r="E1128" s="12"/>
      <c r="F1128" s="9"/>
      <c r="G1128" s="9"/>
      <c r="H1128"/>
      <c r="I1128"/>
      <c r="J1128"/>
      <c r="K1128"/>
      <c r="L1128"/>
      <c r="M1128"/>
      <c r="N1128"/>
      <c r="O1128"/>
      <c r="P1128" s="9"/>
      <c r="Q1128" s="13"/>
    </row>
    <row r="1129" spans="2:17">
      <c r="B1129" s="9"/>
      <c r="C1129" s="9"/>
      <c r="D1129" s="11"/>
      <c r="E1129" s="12"/>
      <c r="F1129" s="9"/>
      <c r="G1129" s="9"/>
      <c r="H1129"/>
      <c r="I1129"/>
      <c r="J1129"/>
      <c r="K1129"/>
      <c r="L1129"/>
      <c r="M1129"/>
      <c r="N1129"/>
      <c r="O1129"/>
      <c r="P1129" s="9"/>
      <c r="Q1129" s="13"/>
    </row>
    <row r="1130" spans="2:17">
      <c r="B1130" s="9"/>
      <c r="C1130" s="9"/>
      <c r="D1130" s="11"/>
      <c r="E1130" s="12"/>
      <c r="F1130" s="9"/>
      <c r="G1130" s="9"/>
      <c r="H1130"/>
      <c r="I1130"/>
      <c r="J1130"/>
      <c r="K1130"/>
      <c r="L1130"/>
      <c r="M1130"/>
      <c r="N1130"/>
      <c r="O1130"/>
      <c r="P1130" s="9"/>
      <c r="Q1130" s="13"/>
    </row>
    <row r="1131" spans="2:17">
      <c r="B1131" s="9"/>
      <c r="C1131" s="9"/>
      <c r="D1131" s="11"/>
      <c r="E1131" s="12"/>
      <c r="F1131" s="9"/>
      <c r="G1131" s="9"/>
      <c r="H1131"/>
      <c r="I1131"/>
      <c r="J1131"/>
      <c r="K1131"/>
      <c r="L1131"/>
      <c r="M1131"/>
      <c r="N1131"/>
      <c r="O1131"/>
      <c r="P1131" s="9"/>
      <c r="Q1131" s="13"/>
    </row>
    <row r="1132" spans="2:17">
      <c r="B1132" s="9"/>
      <c r="C1132" s="9"/>
      <c r="D1132" s="11"/>
      <c r="E1132" s="12"/>
      <c r="F1132" s="9"/>
      <c r="G1132" s="9"/>
      <c r="H1132"/>
      <c r="I1132"/>
      <c r="J1132"/>
      <c r="K1132"/>
      <c r="L1132"/>
      <c r="M1132"/>
      <c r="N1132"/>
      <c r="O1132"/>
      <c r="P1132" s="9"/>
      <c r="Q1132" s="13"/>
    </row>
    <row r="1133" spans="2:17">
      <c r="B1133" s="9"/>
      <c r="C1133" s="9"/>
      <c r="D1133" s="11"/>
      <c r="E1133" s="12"/>
      <c r="F1133" s="9"/>
      <c r="G1133" s="9"/>
      <c r="H1133"/>
      <c r="I1133"/>
      <c r="J1133"/>
      <c r="K1133"/>
      <c r="L1133"/>
      <c r="M1133"/>
      <c r="N1133"/>
      <c r="O1133"/>
      <c r="P1133" s="9"/>
      <c r="Q1133" s="13"/>
    </row>
    <row r="1134" spans="2:17">
      <c r="B1134" s="9"/>
      <c r="C1134" s="9"/>
      <c r="D1134" s="11"/>
      <c r="E1134" s="12"/>
      <c r="F1134" s="9"/>
      <c r="G1134" s="9"/>
      <c r="H1134"/>
      <c r="I1134"/>
      <c r="J1134"/>
      <c r="K1134"/>
      <c r="L1134"/>
      <c r="M1134"/>
      <c r="N1134"/>
      <c r="O1134"/>
      <c r="P1134" s="9"/>
      <c r="Q1134" s="13"/>
    </row>
    <row r="1135" spans="2:17">
      <c r="B1135" s="9"/>
      <c r="C1135" s="9"/>
      <c r="D1135" s="11"/>
      <c r="E1135" s="12"/>
      <c r="F1135" s="9"/>
      <c r="G1135" s="9"/>
      <c r="H1135"/>
      <c r="I1135"/>
      <c r="J1135"/>
      <c r="K1135"/>
      <c r="L1135"/>
      <c r="M1135"/>
      <c r="N1135"/>
      <c r="O1135"/>
      <c r="P1135" s="9"/>
      <c r="Q1135" s="13"/>
    </row>
    <row r="1136" spans="2:17">
      <c r="B1136" s="9"/>
      <c r="C1136" s="9"/>
      <c r="D1136" s="11"/>
      <c r="E1136" s="12"/>
      <c r="F1136" s="9"/>
      <c r="G1136" s="9"/>
      <c r="H1136"/>
      <c r="I1136"/>
      <c r="J1136"/>
      <c r="K1136"/>
      <c r="L1136"/>
      <c r="M1136"/>
      <c r="N1136"/>
      <c r="O1136"/>
      <c r="P1136" s="9"/>
      <c r="Q1136" s="13"/>
    </row>
    <row r="1137" spans="2:17">
      <c r="B1137" s="9"/>
      <c r="C1137" s="9"/>
      <c r="D1137" s="11"/>
      <c r="E1137" s="12"/>
      <c r="F1137" s="9"/>
      <c r="G1137" s="9"/>
      <c r="H1137"/>
      <c r="I1137"/>
      <c r="J1137"/>
      <c r="K1137"/>
      <c r="L1137"/>
      <c r="M1137"/>
      <c r="N1137"/>
      <c r="O1137"/>
      <c r="P1137" s="9"/>
      <c r="Q1137" s="13"/>
    </row>
    <row r="1138" spans="2:17">
      <c r="B1138" s="9"/>
      <c r="C1138" s="9"/>
      <c r="D1138" s="11"/>
      <c r="E1138" s="12"/>
      <c r="F1138" s="9"/>
      <c r="G1138" s="9"/>
      <c r="H1138"/>
      <c r="I1138"/>
      <c r="J1138"/>
      <c r="K1138"/>
      <c r="L1138"/>
      <c r="M1138"/>
      <c r="N1138"/>
      <c r="O1138"/>
      <c r="P1138" s="9"/>
      <c r="Q1138" s="13"/>
    </row>
    <row r="1139" spans="2:17">
      <c r="B1139" s="9"/>
      <c r="C1139" s="9"/>
      <c r="D1139" s="11"/>
      <c r="E1139" s="12"/>
      <c r="F1139" s="9"/>
      <c r="G1139" s="9"/>
      <c r="H1139"/>
      <c r="I1139"/>
      <c r="J1139"/>
      <c r="K1139"/>
      <c r="L1139"/>
      <c r="M1139"/>
      <c r="N1139"/>
      <c r="O1139"/>
      <c r="P1139" s="9"/>
      <c r="Q1139" s="13"/>
    </row>
    <row r="1140" spans="2:17">
      <c r="B1140" s="9"/>
      <c r="C1140" s="9"/>
      <c r="D1140" s="11"/>
      <c r="E1140" s="12"/>
      <c r="F1140" s="9"/>
      <c r="G1140" s="9"/>
      <c r="H1140"/>
      <c r="I1140"/>
      <c r="J1140"/>
      <c r="K1140"/>
      <c r="L1140"/>
      <c r="M1140"/>
      <c r="N1140"/>
      <c r="O1140"/>
      <c r="P1140" s="9"/>
      <c r="Q1140" s="13"/>
    </row>
    <row r="1141" spans="2:17">
      <c r="B1141" s="9"/>
      <c r="C1141" s="9"/>
      <c r="D1141" s="11"/>
      <c r="E1141" s="12"/>
      <c r="F1141" s="9"/>
      <c r="G1141" s="9"/>
      <c r="H1141"/>
      <c r="I1141"/>
      <c r="J1141"/>
      <c r="K1141"/>
      <c r="L1141"/>
      <c r="M1141"/>
      <c r="N1141"/>
      <c r="O1141"/>
      <c r="P1141" s="9"/>
      <c r="Q1141" s="13"/>
    </row>
    <row r="1142" spans="2:17">
      <c r="B1142" s="9"/>
      <c r="C1142" s="9"/>
      <c r="D1142" s="11"/>
      <c r="E1142" s="12"/>
      <c r="F1142" s="9"/>
      <c r="G1142" s="9"/>
      <c r="H1142"/>
      <c r="I1142"/>
      <c r="J1142"/>
      <c r="K1142"/>
      <c r="L1142"/>
      <c r="M1142"/>
      <c r="N1142"/>
      <c r="O1142"/>
      <c r="P1142" s="9"/>
      <c r="Q1142" s="13"/>
    </row>
    <row r="1143" spans="2:17">
      <c r="B1143" s="9"/>
      <c r="C1143" s="9"/>
      <c r="D1143" s="11"/>
      <c r="E1143" s="12"/>
      <c r="F1143" s="9"/>
      <c r="G1143" s="9"/>
      <c r="H1143"/>
      <c r="I1143"/>
      <c r="J1143"/>
      <c r="K1143"/>
      <c r="L1143"/>
      <c r="M1143"/>
      <c r="N1143"/>
      <c r="O1143"/>
      <c r="P1143" s="9"/>
      <c r="Q1143" s="13"/>
    </row>
    <row r="1144" spans="2:17">
      <c r="B1144" s="9"/>
      <c r="C1144" s="9"/>
      <c r="D1144" s="11"/>
      <c r="E1144" s="12"/>
      <c r="F1144" s="9"/>
      <c r="G1144" s="9"/>
      <c r="H1144"/>
      <c r="I1144"/>
      <c r="J1144"/>
      <c r="K1144"/>
      <c r="L1144"/>
      <c r="M1144"/>
      <c r="N1144"/>
      <c r="O1144"/>
      <c r="P1144" s="9"/>
      <c r="Q1144" s="13"/>
    </row>
    <row r="1145" spans="2:17">
      <c r="B1145" s="9"/>
      <c r="C1145" s="9"/>
      <c r="D1145" s="11"/>
      <c r="E1145" s="12"/>
      <c r="F1145" s="9"/>
      <c r="G1145" s="9"/>
      <c r="H1145"/>
      <c r="I1145"/>
      <c r="J1145"/>
      <c r="K1145"/>
      <c r="L1145"/>
      <c r="M1145"/>
      <c r="N1145"/>
      <c r="O1145"/>
      <c r="P1145" s="9"/>
      <c r="Q1145" s="13"/>
    </row>
    <row r="1146" spans="2:17">
      <c r="B1146" s="9"/>
      <c r="C1146" s="9"/>
      <c r="D1146" s="11"/>
      <c r="E1146" s="12"/>
      <c r="F1146" s="9"/>
      <c r="G1146" s="9"/>
      <c r="H1146"/>
      <c r="I1146"/>
      <c r="J1146"/>
      <c r="K1146"/>
      <c r="L1146"/>
      <c r="M1146"/>
      <c r="N1146"/>
      <c r="O1146"/>
      <c r="P1146" s="9"/>
      <c r="Q1146" s="13"/>
    </row>
    <row r="1147" spans="2:17">
      <c r="B1147" s="9"/>
      <c r="C1147" s="9"/>
      <c r="D1147" s="11"/>
      <c r="E1147" s="12"/>
      <c r="F1147" s="9"/>
      <c r="G1147" s="9"/>
      <c r="H1147"/>
      <c r="I1147"/>
      <c r="J1147"/>
      <c r="K1147"/>
      <c r="L1147"/>
      <c r="M1147"/>
      <c r="N1147"/>
      <c r="O1147"/>
      <c r="P1147" s="9"/>
      <c r="Q1147" s="13"/>
    </row>
    <row r="1148" spans="2:17">
      <c r="B1148" s="9"/>
      <c r="C1148" s="9"/>
      <c r="D1148" s="11"/>
      <c r="E1148" s="12"/>
      <c r="F1148" s="9"/>
      <c r="G1148" s="9"/>
      <c r="H1148"/>
      <c r="I1148"/>
      <c r="J1148"/>
      <c r="K1148"/>
      <c r="L1148"/>
      <c r="M1148"/>
      <c r="N1148"/>
      <c r="O1148"/>
      <c r="P1148" s="9"/>
      <c r="Q1148" s="13"/>
    </row>
    <row r="1149" spans="2:17">
      <c r="B1149" s="9"/>
      <c r="C1149" s="9"/>
      <c r="D1149" s="11"/>
      <c r="E1149" s="12"/>
      <c r="F1149" s="9"/>
      <c r="G1149" s="9"/>
      <c r="H1149"/>
      <c r="I1149"/>
      <c r="J1149"/>
      <c r="K1149"/>
      <c r="L1149"/>
      <c r="M1149"/>
      <c r="N1149"/>
      <c r="O1149"/>
      <c r="P1149" s="9"/>
      <c r="Q1149" s="13"/>
    </row>
    <row r="1150" spans="2:17">
      <c r="B1150" s="9"/>
      <c r="C1150" s="9"/>
      <c r="D1150" s="11"/>
      <c r="E1150" s="12"/>
      <c r="F1150" s="9"/>
      <c r="G1150" s="9"/>
      <c r="H1150"/>
      <c r="I1150"/>
      <c r="J1150"/>
      <c r="K1150"/>
      <c r="L1150"/>
      <c r="M1150"/>
      <c r="N1150"/>
      <c r="O1150"/>
      <c r="P1150" s="9"/>
      <c r="Q1150" s="13"/>
    </row>
    <row r="1151" spans="2:17">
      <c r="B1151" s="9"/>
      <c r="C1151" s="9"/>
      <c r="D1151" s="11"/>
      <c r="E1151" s="12"/>
      <c r="F1151" s="9"/>
      <c r="G1151" s="9"/>
      <c r="H1151"/>
      <c r="I1151"/>
      <c r="J1151"/>
      <c r="K1151"/>
      <c r="L1151"/>
      <c r="M1151"/>
      <c r="N1151"/>
      <c r="O1151"/>
      <c r="P1151" s="9"/>
      <c r="Q1151" s="13"/>
    </row>
    <row r="1152" spans="2:17">
      <c r="B1152" s="9"/>
      <c r="C1152" s="9"/>
      <c r="D1152" s="11"/>
      <c r="E1152" s="12"/>
      <c r="F1152" s="9"/>
      <c r="G1152" s="9"/>
      <c r="H1152"/>
      <c r="I1152"/>
      <c r="J1152"/>
      <c r="K1152"/>
      <c r="L1152"/>
      <c r="M1152"/>
      <c r="N1152"/>
      <c r="O1152"/>
      <c r="P1152" s="9"/>
      <c r="Q1152" s="13"/>
    </row>
    <row r="1153" spans="2:17">
      <c r="B1153" s="9"/>
      <c r="C1153" s="9"/>
      <c r="D1153" s="11"/>
      <c r="E1153" s="12"/>
      <c r="F1153" s="9"/>
      <c r="G1153" s="9"/>
      <c r="H1153"/>
      <c r="I1153"/>
      <c r="J1153"/>
      <c r="K1153"/>
      <c r="L1153"/>
      <c r="M1153"/>
      <c r="N1153"/>
      <c r="O1153"/>
      <c r="P1153" s="9"/>
      <c r="Q1153" s="13"/>
    </row>
    <row r="1154" spans="2:17">
      <c r="B1154" s="9"/>
      <c r="C1154" s="9"/>
      <c r="D1154" s="11"/>
      <c r="E1154" s="12"/>
      <c r="F1154" s="9"/>
      <c r="G1154" s="9"/>
      <c r="H1154"/>
      <c r="I1154"/>
      <c r="J1154"/>
      <c r="K1154"/>
      <c r="L1154"/>
      <c r="M1154"/>
      <c r="N1154"/>
      <c r="O1154"/>
      <c r="P1154" s="9"/>
      <c r="Q1154" s="13"/>
    </row>
    <row r="1155" spans="2:17">
      <c r="B1155" s="9"/>
      <c r="C1155" s="9"/>
      <c r="D1155" s="11"/>
      <c r="E1155" s="12"/>
      <c r="F1155" s="9"/>
      <c r="G1155" s="9"/>
      <c r="H1155"/>
      <c r="I1155"/>
      <c r="J1155"/>
      <c r="K1155"/>
      <c r="L1155"/>
      <c r="M1155"/>
      <c r="N1155"/>
      <c r="O1155"/>
      <c r="P1155" s="9"/>
      <c r="Q1155" s="13"/>
    </row>
    <row r="1156" spans="2:17">
      <c r="B1156" s="9"/>
      <c r="C1156" s="9"/>
      <c r="D1156" s="11"/>
      <c r="E1156" s="12"/>
      <c r="F1156" s="9"/>
      <c r="G1156" s="9"/>
      <c r="H1156"/>
      <c r="I1156"/>
      <c r="J1156"/>
      <c r="K1156"/>
      <c r="L1156"/>
      <c r="M1156"/>
      <c r="N1156"/>
      <c r="O1156"/>
      <c r="P1156" s="9"/>
      <c r="Q1156" s="13"/>
    </row>
    <row r="1157" spans="2:17">
      <c r="B1157" s="9"/>
      <c r="C1157" s="9"/>
      <c r="D1157" s="11"/>
      <c r="E1157" s="12"/>
      <c r="F1157" s="9"/>
      <c r="G1157" s="9"/>
      <c r="H1157"/>
      <c r="I1157"/>
      <c r="J1157"/>
      <c r="K1157"/>
      <c r="L1157"/>
      <c r="M1157"/>
      <c r="N1157"/>
      <c r="O1157"/>
      <c r="P1157" s="9"/>
      <c r="Q1157" s="13"/>
    </row>
    <row r="1158" spans="2:17">
      <c r="B1158" s="9"/>
      <c r="C1158" s="9"/>
      <c r="D1158" s="11"/>
      <c r="E1158" s="12"/>
      <c r="F1158" s="9"/>
      <c r="G1158" s="9"/>
      <c r="H1158"/>
      <c r="I1158"/>
      <c r="J1158"/>
      <c r="K1158"/>
      <c r="L1158"/>
      <c r="M1158"/>
      <c r="N1158"/>
      <c r="O1158"/>
      <c r="P1158" s="9"/>
      <c r="Q1158" s="13"/>
    </row>
    <row r="1159" spans="2:17">
      <c r="B1159" s="9"/>
      <c r="C1159" s="9"/>
      <c r="D1159" s="11"/>
      <c r="E1159" s="12"/>
      <c r="F1159" s="9"/>
      <c r="G1159" s="9"/>
      <c r="H1159"/>
      <c r="I1159"/>
      <c r="J1159"/>
      <c r="K1159"/>
      <c r="L1159"/>
      <c r="M1159"/>
      <c r="N1159"/>
      <c r="O1159"/>
      <c r="P1159" s="9"/>
      <c r="Q1159" s="13"/>
    </row>
    <row r="1160" spans="2:17">
      <c r="B1160" s="9"/>
      <c r="C1160" s="9"/>
      <c r="D1160" s="11"/>
      <c r="E1160" s="12"/>
      <c r="F1160" s="9"/>
      <c r="G1160" s="9"/>
      <c r="H1160"/>
      <c r="I1160"/>
      <c r="J1160"/>
      <c r="K1160"/>
      <c r="L1160"/>
      <c r="M1160"/>
      <c r="N1160"/>
      <c r="O1160"/>
      <c r="P1160" s="9"/>
      <c r="Q1160" s="13"/>
    </row>
    <row r="1161" spans="2:17">
      <c r="B1161" s="9"/>
      <c r="C1161" s="9"/>
      <c r="D1161" s="11"/>
      <c r="E1161" s="12"/>
      <c r="F1161" s="9"/>
      <c r="G1161" s="9"/>
      <c r="H1161"/>
      <c r="I1161"/>
      <c r="J1161"/>
      <c r="K1161"/>
      <c r="L1161"/>
      <c r="M1161"/>
      <c r="N1161"/>
      <c r="O1161"/>
      <c r="P1161" s="9"/>
      <c r="Q1161" s="13"/>
    </row>
    <row r="1162" spans="2:17">
      <c r="B1162" s="9"/>
      <c r="C1162" s="9"/>
      <c r="D1162" s="11"/>
      <c r="E1162" s="12"/>
      <c r="F1162" s="9"/>
      <c r="G1162" s="9"/>
      <c r="H1162"/>
      <c r="I1162"/>
      <c r="J1162"/>
      <c r="K1162"/>
      <c r="L1162"/>
      <c r="M1162"/>
      <c r="N1162"/>
      <c r="O1162"/>
      <c r="P1162" s="9"/>
      <c r="Q1162" s="13"/>
    </row>
    <row r="1163" spans="2:17">
      <c r="B1163" s="9"/>
      <c r="C1163" s="9"/>
      <c r="D1163" s="11"/>
      <c r="E1163" s="12"/>
      <c r="F1163" s="9"/>
      <c r="G1163" s="9"/>
      <c r="H1163"/>
      <c r="I1163"/>
      <c r="J1163"/>
      <c r="K1163"/>
      <c r="L1163"/>
      <c r="M1163"/>
      <c r="N1163"/>
      <c r="O1163"/>
      <c r="P1163" s="9"/>
      <c r="Q1163" s="13"/>
    </row>
    <row r="1164" spans="2:17">
      <c r="B1164" s="9"/>
      <c r="C1164" s="9"/>
      <c r="D1164" s="11"/>
      <c r="E1164" s="12"/>
      <c r="F1164" s="9"/>
      <c r="G1164" s="9"/>
      <c r="H1164"/>
      <c r="I1164"/>
      <c r="J1164"/>
      <c r="K1164"/>
      <c r="L1164"/>
      <c r="M1164"/>
      <c r="N1164"/>
      <c r="O1164"/>
      <c r="P1164" s="9"/>
      <c r="Q1164" s="13"/>
    </row>
    <row r="1165" spans="2:17">
      <c r="B1165" s="9"/>
      <c r="C1165" s="9"/>
      <c r="D1165" s="11"/>
      <c r="E1165" s="12"/>
      <c r="F1165" s="9"/>
      <c r="G1165" s="9"/>
      <c r="H1165"/>
      <c r="I1165"/>
      <c r="J1165"/>
      <c r="K1165"/>
      <c r="L1165"/>
      <c r="M1165"/>
      <c r="N1165"/>
      <c r="O1165"/>
      <c r="P1165" s="9"/>
      <c r="Q1165" s="13"/>
    </row>
    <row r="1166" spans="2:17">
      <c r="B1166" s="9"/>
      <c r="C1166" s="9"/>
      <c r="D1166" s="11"/>
      <c r="E1166" s="12"/>
      <c r="F1166" s="9"/>
      <c r="G1166" s="9"/>
      <c r="H1166"/>
      <c r="I1166"/>
      <c r="J1166"/>
      <c r="K1166"/>
      <c r="L1166"/>
      <c r="M1166"/>
      <c r="N1166"/>
      <c r="O1166"/>
      <c r="P1166" s="9"/>
      <c r="Q1166" s="13"/>
    </row>
    <row r="1167" spans="2:17">
      <c r="B1167" s="9"/>
      <c r="C1167" s="9"/>
      <c r="D1167" s="11"/>
      <c r="E1167" s="12"/>
      <c r="F1167" s="9"/>
      <c r="G1167" s="9"/>
      <c r="H1167"/>
      <c r="I1167"/>
      <c r="J1167"/>
      <c r="K1167"/>
      <c r="L1167"/>
      <c r="M1167"/>
      <c r="N1167"/>
      <c r="O1167"/>
      <c r="P1167" s="9"/>
      <c r="Q1167" s="13"/>
    </row>
    <row r="1168" spans="2:17">
      <c r="B1168" s="9"/>
      <c r="C1168" s="9"/>
      <c r="D1168" s="11"/>
      <c r="E1168" s="12"/>
      <c r="F1168" s="9"/>
      <c r="G1168" s="9"/>
      <c r="H1168"/>
      <c r="I1168"/>
      <c r="J1168"/>
      <c r="K1168"/>
      <c r="L1168"/>
      <c r="M1168"/>
      <c r="N1168"/>
      <c r="O1168"/>
      <c r="P1168" s="9"/>
      <c r="Q1168" s="13"/>
    </row>
    <row r="1169" spans="2:17">
      <c r="B1169" s="9"/>
      <c r="C1169" s="9"/>
      <c r="D1169" s="11"/>
      <c r="E1169" s="12"/>
      <c r="F1169" s="9"/>
      <c r="G1169" s="9"/>
      <c r="H1169"/>
      <c r="I1169"/>
      <c r="J1169"/>
      <c r="K1169"/>
      <c r="L1169"/>
      <c r="M1169"/>
      <c r="N1169"/>
      <c r="O1169"/>
      <c r="P1169" s="9"/>
      <c r="Q1169" s="13"/>
    </row>
    <row r="1170" spans="2:17">
      <c r="B1170" s="9"/>
      <c r="C1170" s="9"/>
      <c r="D1170" s="11"/>
      <c r="E1170" s="12"/>
      <c r="F1170" s="9"/>
      <c r="G1170" s="9"/>
      <c r="H1170"/>
      <c r="I1170"/>
      <c r="J1170"/>
      <c r="K1170"/>
      <c r="L1170"/>
      <c r="M1170"/>
      <c r="N1170"/>
      <c r="O1170"/>
      <c r="P1170" s="9"/>
      <c r="Q1170" s="13"/>
    </row>
    <row r="1171" spans="2:17">
      <c r="B1171" s="9"/>
      <c r="C1171" s="9"/>
      <c r="D1171" s="11"/>
      <c r="E1171" s="12"/>
      <c r="F1171" s="9"/>
      <c r="G1171" s="9"/>
      <c r="H1171"/>
      <c r="I1171"/>
      <c r="J1171"/>
      <c r="K1171"/>
      <c r="L1171"/>
      <c r="M1171"/>
      <c r="N1171"/>
      <c r="O1171"/>
      <c r="P1171" s="9"/>
      <c r="Q1171" s="13"/>
    </row>
    <row r="1172" spans="2:17">
      <c r="B1172" s="9"/>
      <c r="C1172" s="9"/>
      <c r="D1172" s="11"/>
      <c r="E1172" s="12"/>
      <c r="F1172" s="9"/>
      <c r="G1172" s="9"/>
      <c r="H1172"/>
      <c r="I1172"/>
      <c r="J1172"/>
      <c r="K1172"/>
      <c r="L1172"/>
      <c r="M1172"/>
      <c r="N1172"/>
      <c r="O1172"/>
      <c r="P1172" s="9"/>
      <c r="Q1172" s="13"/>
    </row>
    <row r="1173" spans="2:17">
      <c r="B1173" s="9"/>
      <c r="C1173" s="9"/>
      <c r="D1173" s="11"/>
      <c r="E1173" s="12"/>
      <c r="F1173" s="9"/>
      <c r="G1173" s="9"/>
      <c r="H1173"/>
      <c r="I1173"/>
      <c r="J1173"/>
      <c r="K1173"/>
      <c r="L1173"/>
      <c r="M1173"/>
      <c r="N1173"/>
      <c r="O1173"/>
      <c r="P1173" s="9"/>
      <c r="Q1173" s="13"/>
    </row>
    <row r="1174" spans="2:17">
      <c r="B1174" s="9"/>
      <c r="C1174" s="9"/>
      <c r="D1174" s="11"/>
      <c r="E1174" s="12"/>
      <c r="F1174" s="9"/>
      <c r="G1174" s="9"/>
      <c r="H1174"/>
      <c r="I1174"/>
      <c r="J1174"/>
      <c r="K1174"/>
      <c r="L1174"/>
      <c r="M1174"/>
      <c r="N1174"/>
      <c r="O1174"/>
      <c r="P1174" s="9"/>
      <c r="Q1174" s="13"/>
    </row>
    <row r="1175" spans="2:17">
      <c r="B1175" s="9"/>
      <c r="C1175" s="9"/>
      <c r="D1175" s="11"/>
      <c r="E1175" s="12"/>
      <c r="F1175" s="9"/>
      <c r="G1175" s="9"/>
      <c r="H1175"/>
      <c r="I1175"/>
      <c r="J1175"/>
      <c r="K1175"/>
      <c r="L1175"/>
      <c r="M1175"/>
      <c r="N1175"/>
      <c r="O1175"/>
      <c r="P1175" s="9"/>
      <c r="Q1175" s="13"/>
    </row>
    <row r="1176" spans="2:17">
      <c r="B1176" s="9"/>
      <c r="C1176" s="9"/>
      <c r="D1176" s="11"/>
      <c r="E1176" s="12"/>
      <c r="F1176" s="9"/>
      <c r="G1176" s="9"/>
      <c r="H1176"/>
      <c r="I1176"/>
      <c r="J1176"/>
      <c r="K1176"/>
      <c r="L1176"/>
      <c r="M1176"/>
      <c r="N1176"/>
      <c r="O1176"/>
      <c r="P1176" s="9"/>
      <c r="Q1176" s="13"/>
    </row>
    <row r="1177" spans="2:17">
      <c r="B1177" s="9"/>
      <c r="C1177" s="9"/>
      <c r="D1177" s="11"/>
      <c r="E1177" s="12"/>
      <c r="F1177" s="9"/>
      <c r="G1177" s="9"/>
      <c r="H1177"/>
      <c r="I1177"/>
      <c r="J1177"/>
      <c r="K1177"/>
      <c r="L1177"/>
      <c r="M1177"/>
      <c r="N1177"/>
      <c r="O1177"/>
      <c r="P1177" s="9"/>
      <c r="Q1177" s="13"/>
    </row>
    <row r="1178" spans="2:17">
      <c r="B1178" s="9"/>
      <c r="C1178" s="9"/>
      <c r="D1178" s="11"/>
      <c r="E1178" s="12"/>
      <c r="F1178" s="9"/>
      <c r="G1178" s="9"/>
      <c r="H1178"/>
      <c r="I1178"/>
      <c r="J1178"/>
      <c r="K1178"/>
      <c r="L1178"/>
      <c r="M1178"/>
      <c r="N1178"/>
      <c r="O1178"/>
      <c r="P1178" s="9"/>
      <c r="Q1178" s="13"/>
    </row>
    <row r="1179" spans="2:17">
      <c r="B1179" s="9"/>
      <c r="C1179" s="9"/>
      <c r="D1179" s="11"/>
      <c r="E1179" s="12"/>
      <c r="F1179" s="9"/>
      <c r="G1179" s="9"/>
      <c r="H1179"/>
      <c r="I1179"/>
      <c r="J1179"/>
      <c r="K1179"/>
      <c r="L1179"/>
      <c r="M1179"/>
      <c r="N1179"/>
      <c r="O1179"/>
      <c r="P1179" s="9"/>
      <c r="Q1179" s="13"/>
    </row>
    <row r="1180" spans="2:17">
      <c r="B1180" s="9"/>
      <c r="C1180" s="9"/>
      <c r="D1180" s="11"/>
      <c r="E1180" s="12"/>
      <c r="F1180" s="9"/>
      <c r="G1180" s="9"/>
      <c r="H1180"/>
      <c r="I1180"/>
      <c r="J1180"/>
      <c r="K1180"/>
      <c r="L1180"/>
      <c r="M1180"/>
      <c r="N1180"/>
      <c r="O1180"/>
      <c r="P1180" s="9"/>
      <c r="Q1180" s="13"/>
    </row>
    <row r="1181" spans="2:17">
      <c r="B1181" s="9"/>
      <c r="C1181" s="9"/>
      <c r="D1181" s="11"/>
      <c r="E1181" s="12"/>
      <c r="F1181" s="9"/>
      <c r="G1181" s="9"/>
      <c r="H1181"/>
      <c r="I1181"/>
      <c r="J1181"/>
      <c r="K1181"/>
      <c r="L1181"/>
      <c r="M1181"/>
      <c r="N1181"/>
      <c r="O1181"/>
      <c r="P1181" s="9"/>
      <c r="Q1181" s="13"/>
    </row>
    <row r="1182" spans="2:17">
      <c r="B1182" s="9"/>
      <c r="C1182" s="9"/>
      <c r="D1182" s="11"/>
      <c r="E1182" s="12"/>
      <c r="F1182" s="9"/>
      <c r="G1182" s="9"/>
      <c r="H1182"/>
      <c r="I1182"/>
      <c r="J1182"/>
      <c r="K1182"/>
      <c r="L1182"/>
      <c r="M1182"/>
      <c r="N1182"/>
      <c r="O1182"/>
      <c r="P1182" s="9"/>
      <c r="Q1182" s="13"/>
    </row>
    <row r="1183" spans="2:17">
      <c r="B1183" s="9"/>
      <c r="C1183" s="9"/>
      <c r="D1183" s="11"/>
      <c r="E1183" s="12"/>
      <c r="F1183" s="9"/>
      <c r="G1183" s="9"/>
      <c r="H1183"/>
      <c r="I1183"/>
      <c r="J1183"/>
      <c r="K1183"/>
      <c r="L1183"/>
      <c r="M1183"/>
      <c r="N1183"/>
      <c r="O1183"/>
      <c r="P1183" s="9"/>
      <c r="Q1183" s="13"/>
    </row>
    <row r="1184" spans="2:17">
      <c r="B1184" s="9"/>
      <c r="C1184" s="9"/>
      <c r="D1184" s="11"/>
      <c r="E1184" s="12"/>
      <c r="F1184" s="9"/>
      <c r="G1184" s="9"/>
      <c r="H1184"/>
      <c r="I1184"/>
      <c r="J1184"/>
      <c r="K1184"/>
      <c r="L1184"/>
      <c r="M1184"/>
      <c r="N1184"/>
      <c r="O1184"/>
      <c r="P1184" s="9"/>
      <c r="Q1184" s="13"/>
    </row>
    <row r="1185" spans="2:17">
      <c r="B1185" s="9"/>
      <c r="C1185" s="9"/>
      <c r="D1185" s="11"/>
      <c r="E1185" s="12"/>
      <c r="F1185" s="9"/>
      <c r="G1185" s="9"/>
      <c r="H1185"/>
      <c r="I1185"/>
      <c r="J1185"/>
      <c r="K1185"/>
      <c r="L1185"/>
      <c r="M1185"/>
      <c r="N1185"/>
      <c r="O1185"/>
      <c r="P1185" s="9"/>
      <c r="Q1185" s="13"/>
    </row>
    <row r="1186" spans="2:17">
      <c r="B1186" s="9"/>
      <c r="C1186" s="9"/>
      <c r="D1186" s="11"/>
      <c r="E1186" s="12"/>
      <c r="F1186" s="9"/>
      <c r="G1186" s="9"/>
      <c r="H1186"/>
      <c r="I1186"/>
      <c r="J1186"/>
      <c r="K1186"/>
      <c r="L1186"/>
      <c r="M1186"/>
      <c r="N1186"/>
      <c r="O1186"/>
      <c r="P1186" s="9"/>
      <c r="Q1186" s="13"/>
    </row>
    <row r="1187" spans="2:17">
      <c r="B1187" s="9"/>
      <c r="C1187" s="9"/>
      <c r="D1187" s="11"/>
      <c r="E1187" s="12"/>
      <c r="F1187" s="9"/>
      <c r="G1187" s="9"/>
      <c r="H1187"/>
      <c r="I1187"/>
      <c r="J1187"/>
      <c r="K1187"/>
      <c r="L1187"/>
      <c r="M1187"/>
      <c r="N1187"/>
      <c r="O1187"/>
      <c r="P1187" s="9"/>
      <c r="Q1187" s="13"/>
    </row>
    <row r="1188" spans="2:17">
      <c r="B1188" s="9"/>
      <c r="C1188" s="9"/>
      <c r="D1188" s="11"/>
      <c r="E1188" s="12"/>
      <c r="F1188" s="9"/>
      <c r="G1188" s="9"/>
      <c r="H1188"/>
      <c r="I1188"/>
      <c r="J1188"/>
      <c r="K1188"/>
      <c r="L1188"/>
      <c r="M1188"/>
      <c r="N1188"/>
      <c r="O1188"/>
      <c r="P1188" s="9"/>
      <c r="Q1188" s="13"/>
    </row>
    <row r="1189" spans="2:17">
      <c r="B1189" s="9"/>
      <c r="C1189" s="9"/>
      <c r="D1189" s="11"/>
      <c r="E1189" s="12"/>
      <c r="F1189" s="9"/>
      <c r="G1189" s="9"/>
      <c r="H1189"/>
      <c r="I1189"/>
      <c r="J1189"/>
      <c r="K1189"/>
      <c r="L1189"/>
      <c r="M1189"/>
      <c r="N1189"/>
      <c r="O1189"/>
      <c r="P1189" s="9"/>
      <c r="Q1189" s="13"/>
    </row>
    <row r="1190" spans="2:17">
      <c r="B1190" s="9"/>
      <c r="C1190" s="9"/>
      <c r="D1190" s="11"/>
      <c r="E1190" s="12"/>
      <c r="F1190" s="9"/>
      <c r="G1190" s="9"/>
      <c r="H1190"/>
      <c r="I1190"/>
      <c r="J1190"/>
      <c r="K1190"/>
      <c r="L1190"/>
      <c r="M1190"/>
      <c r="N1190"/>
      <c r="O1190"/>
      <c r="P1190" s="9"/>
      <c r="Q1190" s="13"/>
    </row>
    <row r="1191" spans="2:17">
      <c r="B1191" s="9"/>
      <c r="C1191" s="9"/>
      <c r="D1191" s="11"/>
      <c r="E1191" s="12"/>
      <c r="F1191" s="9"/>
      <c r="G1191" s="9"/>
      <c r="H1191"/>
      <c r="I1191"/>
      <c r="J1191"/>
      <c r="K1191"/>
      <c r="L1191"/>
      <c r="M1191"/>
      <c r="N1191"/>
      <c r="O1191"/>
      <c r="P1191" s="9"/>
      <c r="Q1191" s="13"/>
    </row>
    <row r="1192" spans="2:17">
      <c r="B1192" s="9"/>
      <c r="C1192" s="9"/>
      <c r="D1192" s="11"/>
      <c r="E1192" s="12"/>
      <c r="F1192" s="9"/>
      <c r="G1192" s="9"/>
      <c r="H1192"/>
      <c r="I1192"/>
      <c r="J1192"/>
      <c r="K1192"/>
      <c r="L1192"/>
      <c r="M1192"/>
      <c r="N1192"/>
      <c r="O1192"/>
      <c r="P1192" s="9"/>
      <c r="Q1192" s="13"/>
    </row>
    <row r="1193" spans="2:17">
      <c r="B1193" s="9"/>
      <c r="C1193" s="9"/>
      <c r="D1193" s="11"/>
      <c r="E1193" s="12"/>
      <c r="F1193" s="9"/>
      <c r="G1193" s="9"/>
      <c r="H1193"/>
      <c r="I1193"/>
      <c r="J1193"/>
      <c r="K1193"/>
      <c r="L1193"/>
      <c r="M1193"/>
      <c r="N1193"/>
      <c r="O1193"/>
      <c r="P1193" s="9"/>
      <c r="Q1193" s="13"/>
    </row>
    <row r="1194" spans="2:17">
      <c r="B1194" s="9"/>
      <c r="C1194" s="9"/>
      <c r="D1194" s="11"/>
      <c r="E1194" s="12"/>
      <c r="F1194" s="9"/>
      <c r="G1194" s="9"/>
      <c r="H1194"/>
      <c r="I1194"/>
      <c r="J1194"/>
      <c r="K1194"/>
      <c r="L1194"/>
      <c r="M1194"/>
      <c r="N1194"/>
      <c r="O1194"/>
      <c r="P1194" s="9"/>
      <c r="Q1194" s="13"/>
    </row>
    <row r="1195" spans="2:17">
      <c r="B1195" s="9"/>
      <c r="C1195" s="9"/>
      <c r="D1195" s="11"/>
      <c r="E1195" s="12"/>
      <c r="F1195" s="9"/>
      <c r="G1195" s="9"/>
      <c r="H1195"/>
      <c r="I1195"/>
      <c r="J1195"/>
      <c r="K1195"/>
      <c r="L1195"/>
      <c r="M1195"/>
      <c r="N1195"/>
      <c r="O1195"/>
      <c r="P1195" s="9"/>
      <c r="Q1195" s="13"/>
    </row>
    <row r="1196" spans="2:17">
      <c r="B1196" s="9"/>
      <c r="C1196" s="9"/>
      <c r="D1196" s="11"/>
      <c r="E1196" s="12"/>
      <c r="F1196" s="9"/>
      <c r="G1196" s="9"/>
      <c r="H1196"/>
      <c r="I1196"/>
      <c r="J1196"/>
      <c r="K1196"/>
      <c r="L1196"/>
      <c r="M1196"/>
      <c r="N1196"/>
      <c r="O1196"/>
      <c r="P1196" s="9"/>
      <c r="Q1196" s="13"/>
    </row>
    <row r="1197" spans="2:17">
      <c r="B1197" s="9"/>
      <c r="C1197" s="9"/>
      <c r="D1197" s="11"/>
      <c r="E1197" s="12"/>
      <c r="F1197" s="9"/>
      <c r="G1197" s="9"/>
      <c r="H1197"/>
      <c r="I1197"/>
      <c r="J1197"/>
      <c r="K1197"/>
      <c r="L1197"/>
      <c r="M1197"/>
      <c r="N1197"/>
      <c r="O1197"/>
      <c r="P1197" s="9"/>
      <c r="Q1197" s="13"/>
    </row>
    <row r="1198" spans="2:17">
      <c r="B1198" s="9"/>
      <c r="C1198" s="9"/>
      <c r="D1198" s="11"/>
      <c r="E1198" s="12"/>
      <c r="F1198" s="9"/>
      <c r="G1198" s="9"/>
      <c r="H1198"/>
      <c r="I1198"/>
      <c r="J1198"/>
      <c r="K1198"/>
      <c r="L1198"/>
      <c r="M1198"/>
      <c r="N1198"/>
      <c r="O1198"/>
      <c r="P1198" s="9"/>
      <c r="Q1198" s="13"/>
    </row>
    <row r="1199" spans="2:17">
      <c r="B1199" s="9"/>
      <c r="C1199" s="9"/>
      <c r="D1199" s="11"/>
      <c r="E1199" s="12"/>
      <c r="F1199" s="9"/>
      <c r="G1199" s="9"/>
      <c r="H1199"/>
      <c r="I1199"/>
      <c r="J1199"/>
      <c r="K1199"/>
      <c r="L1199"/>
      <c r="M1199"/>
      <c r="N1199"/>
      <c r="O1199"/>
      <c r="P1199" s="9"/>
      <c r="Q1199" s="13"/>
    </row>
    <row r="1200" spans="2:17">
      <c r="B1200" s="9"/>
      <c r="C1200" s="9"/>
      <c r="D1200" s="11"/>
      <c r="E1200" s="12"/>
      <c r="F1200" s="9"/>
      <c r="G1200" s="9"/>
      <c r="H1200"/>
      <c r="I1200"/>
      <c r="J1200"/>
      <c r="K1200"/>
      <c r="L1200"/>
      <c r="M1200"/>
      <c r="N1200"/>
      <c r="O1200"/>
      <c r="P1200" s="9"/>
      <c r="Q1200" s="13"/>
    </row>
    <row r="1201" spans="2:17">
      <c r="B1201" s="9"/>
      <c r="C1201" s="9"/>
      <c r="D1201" s="11"/>
      <c r="E1201" s="12"/>
      <c r="F1201" s="9"/>
      <c r="G1201" s="9"/>
      <c r="H1201"/>
      <c r="I1201"/>
      <c r="J1201"/>
      <c r="K1201"/>
      <c r="L1201"/>
      <c r="M1201"/>
      <c r="N1201"/>
      <c r="O1201"/>
      <c r="P1201" s="9"/>
      <c r="Q1201" s="13"/>
    </row>
    <row r="1202" spans="2:17">
      <c r="B1202" s="9"/>
      <c r="C1202" s="9"/>
      <c r="D1202" s="11"/>
      <c r="E1202" s="12"/>
      <c r="F1202" s="9"/>
      <c r="G1202" s="9"/>
      <c r="H1202"/>
      <c r="I1202"/>
      <c r="J1202"/>
      <c r="K1202"/>
      <c r="L1202"/>
      <c r="M1202"/>
      <c r="N1202"/>
      <c r="O1202"/>
      <c r="P1202" s="9"/>
      <c r="Q1202" s="13"/>
    </row>
    <row r="1203" spans="2:17">
      <c r="B1203" s="9"/>
      <c r="C1203" s="9"/>
      <c r="D1203" s="11"/>
      <c r="E1203" s="12"/>
      <c r="F1203" s="9"/>
      <c r="G1203" s="9"/>
      <c r="H1203"/>
      <c r="I1203"/>
      <c r="J1203"/>
      <c r="K1203"/>
      <c r="L1203"/>
      <c r="M1203"/>
      <c r="N1203"/>
      <c r="O1203"/>
      <c r="P1203" s="9"/>
      <c r="Q1203" s="13"/>
    </row>
    <row r="1204" spans="2:17">
      <c r="B1204" s="9"/>
      <c r="C1204" s="9"/>
      <c r="D1204" s="11"/>
      <c r="E1204" s="12"/>
      <c r="F1204" s="9"/>
      <c r="G1204" s="9"/>
      <c r="H1204"/>
      <c r="I1204"/>
      <c r="J1204"/>
      <c r="K1204"/>
      <c r="L1204"/>
      <c r="M1204"/>
      <c r="N1204"/>
      <c r="O1204"/>
      <c r="P1204" s="9"/>
      <c r="Q1204" s="13"/>
    </row>
    <row r="1205" spans="2:17">
      <c r="B1205" s="9"/>
      <c r="C1205" s="9"/>
      <c r="D1205" s="11"/>
      <c r="E1205" s="12"/>
      <c r="F1205" s="9"/>
      <c r="G1205" s="9"/>
      <c r="H1205"/>
      <c r="I1205"/>
      <c r="J1205"/>
      <c r="K1205"/>
      <c r="L1205"/>
      <c r="M1205"/>
      <c r="N1205"/>
      <c r="O1205"/>
      <c r="P1205" s="9"/>
      <c r="Q1205" s="13"/>
    </row>
    <row r="1206" spans="2:17">
      <c r="B1206" s="9"/>
      <c r="C1206" s="9"/>
      <c r="D1206" s="11"/>
      <c r="E1206" s="12"/>
      <c r="F1206" s="9"/>
      <c r="G1206" s="9"/>
      <c r="H1206"/>
      <c r="I1206"/>
      <c r="J1206"/>
      <c r="K1206"/>
      <c r="L1206"/>
      <c r="M1206"/>
      <c r="N1206"/>
      <c r="O1206"/>
      <c r="P1206" s="9"/>
      <c r="Q1206" s="13"/>
    </row>
    <row r="1207" spans="2:17">
      <c r="B1207" s="9"/>
      <c r="C1207" s="9"/>
      <c r="D1207" s="11"/>
      <c r="E1207" s="12"/>
      <c r="F1207" s="9"/>
      <c r="G1207" s="9"/>
      <c r="H1207"/>
      <c r="I1207"/>
      <c r="J1207"/>
      <c r="K1207"/>
      <c r="L1207"/>
      <c r="M1207"/>
      <c r="N1207"/>
      <c r="O1207"/>
      <c r="P1207" s="9"/>
      <c r="Q1207" s="13"/>
    </row>
    <row r="1208" spans="2:17">
      <c r="B1208" s="9"/>
      <c r="C1208" s="9"/>
      <c r="D1208" s="11"/>
      <c r="E1208" s="12"/>
      <c r="F1208" s="9"/>
      <c r="G1208" s="9"/>
      <c r="H1208"/>
      <c r="I1208"/>
      <c r="J1208"/>
      <c r="K1208"/>
      <c r="L1208"/>
      <c r="M1208"/>
      <c r="N1208"/>
      <c r="O1208"/>
      <c r="P1208" s="9"/>
      <c r="Q1208" s="13"/>
    </row>
    <row r="1209" spans="2:17">
      <c r="B1209" s="9"/>
      <c r="C1209" s="9"/>
      <c r="D1209" s="11"/>
      <c r="E1209" s="12"/>
      <c r="F1209" s="9"/>
      <c r="G1209" s="9"/>
      <c r="H1209"/>
      <c r="I1209"/>
      <c r="J1209"/>
      <c r="K1209"/>
      <c r="L1209"/>
      <c r="M1209"/>
      <c r="N1209"/>
      <c r="O1209"/>
      <c r="P1209" s="9"/>
      <c r="Q1209" s="13"/>
    </row>
    <row r="1210" spans="2:17">
      <c r="B1210" s="9"/>
      <c r="C1210" s="9"/>
      <c r="D1210" s="11"/>
      <c r="E1210" s="12"/>
      <c r="F1210" s="9"/>
      <c r="G1210" s="9"/>
      <c r="H1210"/>
      <c r="I1210"/>
      <c r="J1210"/>
      <c r="K1210"/>
      <c r="L1210"/>
      <c r="M1210"/>
      <c r="N1210"/>
      <c r="O1210"/>
      <c r="P1210" s="9"/>
      <c r="Q1210" s="13"/>
    </row>
    <row r="1211" spans="2:17">
      <c r="B1211" s="9"/>
      <c r="C1211" s="9"/>
      <c r="D1211" s="11"/>
      <c r="E1211" s="12"/>
      <c r="F1211" s="9"/>
      <c r="G1211" s="9"/>
      <c r="H1211"/>
      <c r="I1211"/>
      <c r="J1211"/>
      <c r="K1211"/>
      <c r="L1211"/>
      <c r="M1211"/>
      <c r="N1211"/>
      <c r="O1211"/>
      <c r="P1211" s="9"/>
      <c r="Q1211" s="13"/>
    </row>
    <row r="1212" spans="2:17">
      <c r="B1212" s="9"/>
      <c r="C1212" s="9"/>
      <c r="D1212" s="11"/>
      <c r="E1212" s="12"/>
      <c r="F1212" s="9"/>
      <c r="G1212" s="9"/>
      <c r="H1212"/>
      <c r="I1212"/>
      <c r="J1212"/>
      <c r="K1212"/>
      <c r="L1212"/>
      <c r="M1212"/>
      <c r="N1212"/>
      <c r="O1212"/>
      <c r="P1212" s="9"/>
      <c r="Q1212" s="13"/>
    </row>
    <row r="1213" spans="2:17">
      <c r="B1213" s="9"/>
      <c r="C1213" s="9"/>
      <c r="D1213" s="11"/>
      <c r="E1213" s="12"/>
      <c r="F1213" s="9"/>
      <c r="G1213" s="9"/>
      <c r="H1213"/>
      <c r="I1213"/>
      <c r="J1213"/>
      <c r="K1213"/>
      <c r="L1213"/>
      <c r="M1213"/>
      <c r="N1213"/>
      <c r="O1213"/>
      <c r="P1213" s="9"/>
      <c r="Q1213" s="13"/>
    </row>
    <row r="1214" spans="2:17">
      <c r="B1214" s="9"/>
      <c r="C1214" s="9"/>
      <c r="D1214" s="11"/>
      <c r="E1214" s="12"/>
      <c r="F1214" s="9"/>
      <c r="G1214" s="9"/>
      <c r="H1214"/>
      <c r="I1214"/>
      <c r="J1214"/>
      <c r="K1214"/>
      <c r="L1214"/>
      <c r="M1214"/>
      <c r="N1214"/>
      <c r="O1214"/>
      <c r="P1214" s="9"/>
      <c r="Q1214" s="13"/>
    </row>
    <row r="1215" spans="2:17">
      <c r="B1215" s="9"/>
      <c r="C1215" s="9"/>
      <c r="D1215" s="11"/>
      <c r="E1215" s="12"/>
      <c r="F1215" s="9"/>
      <c r="G1215" s="9"/>
      <c r="H1215"/>
      <c r="I1215"/>
      <c r="J1215"/>
      <c r="K1215"/>
      <c r="L1215"/>
      <c r="M1215"/>
      <c r="N1215"/>
      <c r="O1215"/>
      <c r="P1215" s="9"/>
      <c r="Q1215" s="13"/>
    </row>
    <row r="1216" spans="2:17">
      <c r="B1216" s="9"/>
      <c r="C1216" s="9"/>
      <c r="D1216" s="11"/>
      <c r="E1216" s="12"/>
      <c r="F1216" s="9"/>
      <c r="G1216" s="9"/>
      <c r="H1216"/>
      <c r="I1216"/>
      <c r="J1216"/>
      <c r="K1216"/>
      <c r="L1216"/>
      <c r="M1216"/>
      <c r="N1216"/>
      <c r="O1216"/>
      <c r="P1216" s="9"/>
      <c r="Q1216" s="13"/>
    </row>
    <row r="1217" spans="2:17">
      <c r="B1217" s="9"/>
      <c r="C1217" s="9"/>
      <c r="D1217" s="11"/>
      <c r="E1217" s="12"/>
      <c r="F1217" s="9"/>
      <c r="G1217" s="9"/>
      <c r="H1217"/>
      <c r="I1217"/>
      <c r="J1217"/>
      <c r="K1217"/>
      <c r="L1217"/>
      <c r="M1217"/>
      <c r="N1217"/>
      <c r="O1217"/>
      <c r="P1217" s="9"/>
      <c r="Q1217" s="13"/>
    </row>
    <row r="1218" spans="2:17">
      <c r="B1218" s="9"/>
      <c r="C1218" s="9"/>
      <c r="D1218" s="11"/>
      <c r="E1218" s="12"/>
      <c r="F1218" s="9"/>
      <c r="G1218" s="9"/>
      <c r="H1218"/>
      <c r="I1218"/>
      <c r="J1218"/>
      <c r="K1218"/>
      <c r="L1218"/>
      <c r="M1218"/>
      <c r="N1218"/>
      <c r="O1218"/>
      <c r="P1218" s="9"/>
      <c r="Q1218" s="13"/>
    </row>
    <row r="1219" spans="2:17">
      <c r="B1219" s="9"/>
      <c r="C1219" s="9"/>
      <c r="D1219" s="11"/>
      <c r="E1219" s="12"/>
      <c r="F1219" s="9"/>
      <c r="G1219" s="9"/>
      <c r="H1219"/>
      <c r="I1219"/>
      <c r="J1219"/>
      <c r="K1219"/>
      <c r="L1219"/>
      <c r="M1219"/>
      <c r="N1219"/>
      <c r="O1219"/>
      <c r="P1219" s="9"/>
      <c r="Q1219" s="13"/>
    </row>
    <row r="1220" spans="2:17">
      <c r="B1220" s="9"/>
      <c r="C1220" s="9"/>
      <c r="D1220" s="11"/>
      <c r="E1220" s="12"/>
      <c r="F1220" s="9"/>
      <c r="G1220" s="9"/>
      <c r="H1220"/>
      <c r="I1220"/>
      <c r="J1220"/>
      <c r="K1220"/>
      <c r="L1220"/>
      <c r="M1220"/>
      <c r="N1220"/>
      <c r="O1220"/>
      <c r="P1220" s="9"/>
      <c r="Q1220" s="13"/>
    </row>
    <row r="1221" spans="2:17">
      <c r="B1221" s="9"/>
      <c r="C1221" s="9"/>
      <c r="D1221" s="11"/>
      <c r="E1221" s="12"/>
      <c r="F1221" s="9"/>
      <c r="G1221" s="9"/>
      <c r="H1221"/>
      <c r="I1221"/>
      <c r="J1221"/>
      <c r="K1221"/>
      <c r="L1221"/>
      <c r="M1221"/>
      <c r="N1221"/>
      <c r="O1221"/>
      <c r="P1221" s="9"/>
      <c r="Q1221" s="13"/>
    </row>
    <row r="1222" spans="2:17">
      <c r="B1222" s="9"/>
      <c r="C1222" s="9"/>
      <c r="D1222" s="11"/>
      <c r="E1222" s="12"/>
      <c r="F1222" s="9"/>
      <c r="G1222" s="9"/>
      <c r="H1222"/>
      <c r="I1222"/>
      <c r="J1222"/>
      <c r="K1222"/>
      <c r="L1222"/>
      <c r="M1222"/>
      <c r="N1222"/>
      <c r="O1222"/>
      <c r="P1222" s="9"/>
      <c r="Q1222" s="13"/>
    </row>
    <row r="1223" spans="2:17">
      <c r="B1223" s="9"/>
      <c r="C1223" s="9"/>
      <c r="D1223" s="11"/>
      <c r="E1223" s="12"/>
      <c r="F1223" s="9"/>
      <c r="G1223" s="9"/>
      <c r="H1223"/>
      <c r="I1223"/>
      <c r="J1223"/>
      <c r="K1223"/>
      <c r="L1223"/>
      <c r="M1223"/>
      <c r="N1223"/>
      <c r="O1223"/>
      <c r="P1223" s="9"/>
      <c r="Q1223" s="13"/>
    </row>
    <row r="1224" spans="2:17">
      <c r="B1224" s="9"/>
      <c r="C1224" s="9"/>
      <c r="D1224" s="11"/>
      <c r="E1224" s="12"/>
      <c r="F1224" s="9"/>
      <c r="G1224" s="9"/>
      <c r="H1224"/>
      <c r="I1224"/>
      <c r="J1224"/>
      <c r="K1224"/>
      <c r="L1224"/>
      <c r="M1224"/>
      <c r="N1224"/>
      <c r="O1224"/>
      <c r="P1224" s="9"/>
      <c r="Q1224" s="13"/>
    </row>
    <row r="1225" spans="2:17">
      <c r="B1225" s="9"/>
      <c r="C1225" s="9"/>
      <c r="D1225" s="11"/>
      <c r="E1225" s="12"/>
      <c r="F1225" s="9"/>
      <c r="G1225" s="9"/>
      <c r="H1225"/>
      <c r="I1225"/>
      <c r="J1225"/>
      <c r="K1225"/>
      <c r="L1225"/>
      <c r="M1225"/>
      <c r="N1225"/>
      <c r="O1225"/>
      <c r="P1225" s="9"/>
      <c r="Q1225" s="13"/>
    </row>
    <row r="1226" spans="2:17">
      <c r="B1226" s="9"/>
      <c r="C1226" s="9"/>
      <c r="D1226" s="11"/>
      <c r="E1226" s="12"/>
      <c r="F1226" s="9"/>
      <c r="G1226" s="9"/>
      <c r="H1226"/>
      <c r="I1226"/>
      <c r="J1226"/>
      <c r="K1226"/>
      <c r="L1226"/>
      <c r="M1226"/>
      <c r="N1226"/>
      <c r="O1226"/>
      <c r="P1226" s="9"/>
      <c r="Q1226" s="13"/>
    </row>
    <row r="1227" spans="2:17">
      <c r="B1227" s="9"/>
      <c r="C1227" s="9"/>
      <c r="D1227" s="11"/>
      <c r="E1227" s="12"/>
      <c r="F1227" s="9"/>
      <c r="G1227" s="9"/>
      <c r="H1227"/>
      <c r="I1227"/>
      <c r="J1227"/>
      <c r="K1227"/>
      <c r="L1227"/>
      <c r="M1227"/>
      <c r="N1227"/>
      <c r="O1227"/>
      <c r="P1227" s="9"/>
      <c r="Q1227" s="13"/>
    </row>
    <row r="1228" spans="2:17">
      <c r="B1228" s="9"/>
      <c r="C1228" s="9"/>
      <c r="D1228" s="11"/>
      <c r="E1228" s="12"/>
      <c r="F1228" s="9"/>
      <c r="G1228" s="9"/>
      <c r="H1228"/>
      <c r="I1228"/>
      <c r="J1228"/>
      <c r="K1228"/>
      <c r="L1228"/>
      <c r="M1228"/>
      <c r="N1228"/>
      <c r="O1228"/>
      <c r="P1228" s="9"/>
      <c r="Q1228" s="13"/>
    </row>
    <row r="1229" spans="2:17">
      <c r="B1229" s="9"/>
      <c r="C1229" s="9"/>
      <c r="D1229" s="11"/>
      <c r="E1229" s="12"/>
      <c r="F1229" s="9"/>
      <c r="G1229" s="9"/>
      <c r="H1229"/>
      <c r="I1229"/>
      <c r="J1229"/>
      <c r="K1229"/>
      <c r="L1229"/>
      <c r="M1229"/>
      <c r="N1229"/>
      <c r="O1229"/>
      <c r="P1229" s="9"/>
      <c r="Q1229" s="13"/>
    </row>
    <row r="1230" spans="2:17">
      <c r="B1230" s="9"/>
      <c r="C1230" s="9"/>
      <c r="D1230" s="11"/>
      <c r="E1230" s="12"/>
      <c r="F1230" s="9"/>
      <c r="G1230" s="9"/>
      <c r="H1230"/>
      <c r="I1230"/>
      <c r="J1230"/>
      <c r="K1230"/>
      <c r="L1230"/>
      <c r="M1230"/>
      <c r="N1230"/>
      <c r="O1230"/>
      <c r="P1230" s="9"/>
      <c r="Q1230" s="13"/>
    </row>
    <row r="1231" spans="2:17">
      <c r="B1231" s="9"/>
      <c r="C1231" s="9"/>
      <c r="D1231" s="11"/>
      <c r="E1231" s="12"/>
      <c r="F1231" s="9"/>
      <c r="G1231" s="9"/>
      <c r="H1231"/>
      <c r="I1231"/>
      <c r="J1231"/>
      <c r="K1231"/>
      <c r="L1231"/>
      <c r="M1231"/>
      <c r="N1231"/>
      <c r="O1231"/>
      <c r="P1231" s="9"/>
      <c r="Q1231" s="13"/>
    </row>
    <row r="1232" spans="2:17">
      <c r="B1232" s="9"/>
      <c r="C1232" s="9"/>
      <c r="D1232" s="11"/>
      <c r="E1232" s="12"/>
      <c r="F1232" s="9"/>
      <c r="G1232" s="9"/>
      <c r="H1232"/>
      <c r="I1232"/>
      <c r="J1232"/>
      <c r="K1232"/>
      <c r="L1232"/>
      <c r="M1232"/>
      <c r="N1232"/>
      <c r="O1232"/>
      <c r="P1232" s="9"/>
      <c r="Q1232" s="13"/>
    </row>
    <row r="1233" spans="2:17">
      <c r="B1233" s="9"/>
      <c r="C1233" s="9"/>
      <c r="D1233" s="11"/>
      <c r="E1233" s="12"/>
      <c r="F1233" s="9"/>
      <c r="G1233" s="9"/>
      <c r="H1233"/>
      <c r="I1233"/>
      <c r="J1233"/>
      <c r="K1233"/>
      <c r="L1233"/>
      <c r="M1233"/>
      <c r="N1233"/>
      <c r="O1233"/>
      <c r="P1233" s="9"/>
      <c r="Q1233" s="13"/>
    </row>
    <row r="1234" spans="2:17">
      <c r="B1234" s="9"/>
      <c r="C1234" s="9"/>
      <c r="D1234" s="11"/>
      <c r="E1234" s="12"/>
      <c r="F1234" s="9"/>
      <c r="G1234" s="9"/>
      <c r="H1234"/>
      <c r="I1234"/>
      <c r="J1234"/>
      <c r="K1234"/>
      <c r="L1234"/>
      <c r="M1234"/>
      <c r="N1234"/>
      <c r="O1234"/>
      <c r="P1234" s="9"/>
      <c r="Q1234" s="13"/>
    </row>
    <row r="1235" spans="2:17">
      <c r="B1235" s="9"/>
      <c r="C1235" s="9"/>
      <c r="D1235" s="11"/>
      <c r="E1235" s="12"/>
      <c r="F1235" s="9"/>
      <c r="G1235" s="9"/>
      <c r="H1235"/>
      <c r="I1235"/>
      <c r="J1235"/>
      <c r="K1235"/>
      <c r="L1235"/>
      <c r="M1235"/>
      <c r="N1235"/>
      <c r="O1235"/>
      <c r="P1235" s="9"/>
      <c r="Q1235" s="13"/>
    </row>
    <row r="1236" spans="2:17">
      <c r="B1236" s="9"/>
      <c r="C1236" s="9"/>
      <c r="D1236" s="11"/>
      <c r="E1236" s="12"/>
      <c r="F1236" s="9"/>
      <c r="G1236" s="9"/>
      <c r="H1236"/>
      <c r="I1236"/>
      <c r="J1236"/>
      <c r="K1236"/>
      <c r="L1236"/>
      <c r="M1236"/>
      <c r="N1236"/>
      <c r="O1236"/>
      <c r="P1236" s="9"/>
      <c r="Q1236" s="13"/>
    </row>
    <row r="1237" spans="2:17">
      <c r="B1237" s="9"/>
      <c r="C1237" s="9"/>
      <c r="D1237" s="11"/>
      <c r="E1237" s="12"/>
      <c r="F1237" s="9"/>
      <c r="G1237" s="9"/>
      <c r="H1237"/>
      <c r="I1237"/>
      <c r="J1237"/>
      <c r="K1237"/>
      <c r="L1237"/>
      <c r="M1237"/>
      <c r="N1237"/>
      <c r="O1237"/>
      <c r="P1237" s="9"/>
      <c r="Q1237" s="13"/>
    </row>
    <row r="1238" spans="2:17">
      <c r="B1238" s="9"/>
      <c r="C1238" s="9"/>
      <c r="D1238" s="11"/>
      <c r="E1238" s="12"/>
      <c r="F1238" s="9"/>
      <c r="G1238" s="9"/>
      <c r="H1238"/>
      <c r="I1238"/>
      <c r="J1238"/>
      <c r="K1238"/>
      <c r="L1238"/>
      <c r="M1238"/>
      <c r="N1238"/>
      <c r="O1238"/>
      <c r="P1238" s="9"/>
      <c r="Q1238" s="13"/>
    </row>
    <row r="1239" spans="2:17">
      <c r="B1239" s="9"/>
      <c r="C1239" s="9"/>
      <c r="D1239" s="11"/>
      <c r="E1239" s="12"/>
      <c r="F1239" s="9"/>
      <c r="G1239" s="9"/>
      <c r="H1239"/>
      <c r="I1239"/>
      <c r="J1239"/>
      <c r="K1239"/>
      <c r="L1239"/>
      <c r="M1239"/>
      <c r="N1239"/>
      <c r="O1239"/>
      <c r="P1239" s="9"/>
      <c r="Q1239" s="13"/>
    </row>
    <row r="1240" spans="2:17">
      <c r="B1240" s="9"/>
      <c r="C1240" s="9"/>
      <c r="D1240" s="11"/>
      <c r="E1240" s="12"/>
      <c r="F1240" s="9"/>
      <c r="G1240" s="9"/>
      <c r="H1240"/>
      <c r="I1240"/>
      <c r="J1240"/>
      <c r="K1240"/>
      <c r="L1240"/>
      <c r="M1240"/>
      <c r="N1240"/>
      <c r="O1240"/>
      <c r="P1240" s="9"/>
      <c r="Q1240" s="13"/>
    </row>
    <row r="1241" spans="2:17">
      <c r="B1241" s="9"/>
      <c r="C1241" s="9"/>
      <c r="D1241" s="11"/>
      <c r="E1241" s="12"/>
      <c r="F1241" s="9"/>
      <c r="G1241" s="9"/>
      <c r="H1241"/>
      <c r="I1241"/>
      <c r="J1241"/>
      <c r="K1241"/>
      <c r="L1241"/>
      <c r="M1241"/>
      <c r="N1241"/>
      <c r="O1241"/>
      <c r="P1241" s="9"/>
      <c r="Q1241" s="13"/>
    </row>
    <row r="1242" spans="2:17">
      <c r="B1242" s="9"/>
      <c r="C1242" s="9"/>
      <c r="D1242" s="11"/>
      <c r="E1242" s="12"/>
      <c r="F1242" s="9"/>
      <c r="G1242" s="9"/>
      <c r="H1242"/>
      <c r="I1242"/>
      <c r="J1242"/>
      <c r="K1242"/>
      <c r="L1242"/>
      <c r="M1242"/>
      <c r="N1242"/>
      <c r="O1242"/>
      <c r="P1242" s="9"/>
      <c r="Q1242" s="13"/>
    </row>
    <row r="1243" spans="2:17">
      <c r="B1243" s="9"/>
      <c r="C1243" s="9"/>
      <c r="D1243" s="11"/>
      <c r="E1243" s="12"/>
      <c r="F1243" s="9"/>
      <c r="G1243" s="9"/>
      <c r="H1243"/>
      <c r="I1243"/>
      <c r="J1243"/>
      <c r="K1243"/>
      <c r="L1243"/>
      <c r="M1243"/>
      <c r="N1243"/>
      <c r="O1243"/>
      <c r="P1243" s="9"/>
      <c r="Q1243" s="13"/>
    </row>
    <row r="1244" spans="2:17">
      <c r="B1244" s="9"/>
      <c r="C1244" s="9"/>
      <c r="D1244" s="11"/>
      <c r="E1244" s="12"/>
      <c r="F1244" s="9"/>
      <c r="G1244" s="9"/>
      <c r="H1244"/>
      <c r="I1244"/>
      <c r="J1244"/>
      <c r="K1244"/>
      <c r="L1244"/>
      <c r="M1244"/>
      <c r="N1244"/>
      <c r="O1244"/>
      <c r="P1244" s="9"/>
      <c r="Q1244" s="13"/>
    </row>
    <row r="1245" spans="2:17">
      <c r="B1245" s="9"/>
      <c r="C1245" s="9"/>
      <c r="D1245" s="11"/>
      <c r="E1245" s="12"/>
      <c r="F1245" s="9"/>
      <c r="G1245" s="9"/>
      <c r="H1245"/>
      <c r="I1245"/>
      <c r="J1245"/>
      <c r="K1245"/>
      <c r="L1245"/>
      <c r="M1245"/>
      <c r="N1245"/>
      <c r="O1245"/>
      <c r="P1245" s="9"/>
      <c r="Q1245" s="13"/>
    </row>
    <row r="1246" spans="2:17">
      <c r="B1246" s="9"/>
      <c r="C1246" s="9"/>
      <c r="D1246" s="11"/>
      <c r="E1246" s="12"/>
      <c r="F1246" s="9"/>
      <c r="G1246" s="9"/>
      <c r="H1246"/>
      <c r="I1246"/>
      <c r="J1246"/>
      <c r="K1246"/>
      <c r="L1246"/>
      <c r="M1246"/>
      <c r="N1246"/>
      <c r="O1246"/>
      <c r="P1246" s="9"/>
      <c r="Q1246" s="13"/>
    </row>
    <row r="1247" spans="2:17">
      <c r="B1247" s="9"/>
      <c r="C1247" s="9"/>
      <c r="D1247" s="11"/>
      <c r="E1247" s="12"/>
      <c r="F1247" s="9"/>
      <c r="G1247" s="9"/>
      <c r="H1247"/>
      <c r="I1247"/>
      <c r="J1247"/>
      <c r="K1247"/>
      <c r="L1247"/>
      <c r="M1247"/>
      <c r="N1247"/>
      <c r="O1247"/>
      <c r="P1247" s="9"/>
      <c r="Q1247" s="13"/>
    </row>
    <row r="1248" spans="2:17">
      <c r="B1248" s="9"/>
      <c r="C1248" s="9"/>
      <c r="D1248" s="11"/>
      <c r="E1248" s="12"/>
      <c r="F1248" s="9"/>
      <c r="G1248" s="9"/>
      <c r="H1248"/>
      <c r="I1248"/>
      <c r="J1248"/>
      <c r="K1248"/>
      <c r="L1248"/>
      <c r="M1248"/>
      <c r="N1248"/>
      <c r="O1248"/>
      <c r="P1248" s="9"/>
      <c r="Q1248" s="13"/>
    </row>
    <row r="1249" spans="2:17">
      <c r="B1249" s="9"/>
      <c r="C1249" s="9"/>
      <c r="D1249" s="11"/>
      <c r="E1249" s="12"/>
      <c r="F1249" s="9"/>
      <c r="G1249" s="9"/>
      <c r="H1249"/>
      <c r="I1249"/>
      <c r="J1249"/>
      <c r="K1249"/>
      <c r="L1249"/>
      <c r="M1249"/>
      <c r="N1249"/>
      <c r="O1249"/>
      <c r="P1249" s="9"/>
      <c r="Q1249" s="13"/>
    </row>
    <row r="1250" spans="2:17">
      <c r="B1250" s="9"/>
      <c r="C1250" s="9"/>
      <c r="D1250" s="11"/>
      <c r="E1250" s="12"/>
      <c r="F1250" s="9"/>
      <c r="G1250" s="9"/>
      <c r="H1250"/>
      <c r="I1250"/>
      <c r="J1250"/>
      <c r="K1250"/>
      <c r="L1250"/>
      <c r="M1250"/>
      <c r="N1250"/>
      <c r="O1250"/>
      <c r="P1250" s="9"/>
      <c r="Q1250" s="13"/>
    </row>
    <row r="1251" spans="2:17">
      <c r="B1251" s="9"/>
      <c r="C1251" s="9"/>
      <c r="D1251" s="11"/>
      <c r="E1251" s="12"/>
      <c r="F1251" s="9"/>
      <c r="G1251" s="9"/>
      <c r="H1251"/>
      <c r="I1251"/>
      <c r="J1251"/>
      <c r="K1251"/>
      <c r="L1251"/>
      <c r="M1251"/>
      <c r="N1251"/>
      <c r="O1251"/>
      <c r="P1251" s="9"/>
      <c r="Q1251" s="13"/>
    </row>
    <row r="1252" spans="2:17">
      <c r="B1252" s="9"/>
      <c r="C1252" s="9"/>
      <c r="D1252" s="11"/>
      <c r="E1252" s="12"/>
      <c r="F1252" s="9"/>
      <c r="G1252" s="9"/>
      <c r="H1252"/>
      <c r="I1252"/>
      <c r="J1252"/>
      <c r="K1252"/>
      <c r="L1252"/>
      <c r="M1252"/>
      <c r="N1252"/>
      <c r="O1252"/>
      <c r="P1252" s="9"/>
      <c r="Q1252" s="13"/>
    </row>
    <row r="1253" spans="2:17">
      <c r="B1253" s="9"/>
      <c r="C1253" s="9"/>
      <c r="D1253" s="11"/>
      <c r="E1253" s="12"/>
      <c r="F1253" s="9"/>
      <c r="G1253" s="9"/>
      <c r="H1253"/>
      <c r="I1253"/>
      <c r="J1253"/>
      <c r="K1253"/>
      <c r="L1253"/>
      <c r="M1253"/>
      <c r="N1253"/>
      <c r="O1253"/>
      <c r="P1253" s="9"/>
      <c r="Q1253" s="13"/>
    </row>
    <row r="1254" spans="2:17">
      <c r="B1254" s="9"/>
      <c r="C1254" s="9"/>
      <c r="D1254" s="11"/>
      <c r="E1254" s="12"/>
      <c r="F1254" s="9"/>
      <c r="G1254" s="9"/>
      <c r="H1254"/>
      <c r="I1254"/>
      <c r="J1254"/>
      <c r="K1254"/>
      <c r="L1254"/>
      <c r="M1254"/>
      <c r="N1254"/>
      <c r="O1254"/>
      <c r="P1254" s="9"/>
      <c r="Q1254" s="13"/>
    </row>
    <row r="1255" spans="2:17">
      <c r="B1255" s="9"/>
      <c r="C1255" s="9"/>
      <c r="D1255" s="11"/>
      <c r="E1255" s="12"/>
      <c r="F1255" s="9"/>
      <c r="G1255" s="9"/>
      <c r="H1255"/>
      <c r="I1255"/>
      <c r="J1255"/>
      <c r="K1255"/>
      <c r="L1255"/>
      <c r="M1255"/>
      <c r="N1255"/>
      <c r="O1255"/>
      <c r="P1255" s="9"/>
      <c r="Q1255" s="13"/>
    </row>
    <row r="1256" spans="2:17">
      <c r="B1256" s="9"/>
      <c r="C1256" s="9"/>
      <c r="D1256" s="11"/>
      <c r="E1256" s="12"/>
      <c r="F1256" s="9"/>
      <c r="G1256" s="9"/>
      <c r="H1256"/>
      <c r="I1256"/>
      <c r="J1256"/>
      <c r="K1256"/>
      <c r="L1256"/>
      <c r="M1256"/>
      <c r="N1256"/>
      <c r="O1256"/>
      <c r="P1256" s="9"/>
      <c r="Q1256" s="13"/>
    </row>
    <row r="1257" spans="2:17">
      <c r="B1257" s="9"/>
      <c r="C1257" s="9"/>
      <c r="D1257" s="11"/>
      <c r="E1257" s="12"/>
      <c r="F1257" s="9"/>
      <c r="G1257" s="9"/>
      <c r="H1257"/>
      <c r="I1257"/>
      <c r="J1257"/>
      <c r="K1257"/>
      <c r="L1257"/>
      <c r="M1257"/>
      <c r="N1257"/>
      <c r="O1257"/>
      <c r="P1257" s="9"/>
      <c r="Q1257" s="13"/>
    </row>
    <row r="1258" spans="2:17">
      <c r="B1258" s="9"/>
      <c r="C1258" s="9"/>
      <c r="D1258" s="11"/>
      <c r="E1258" s="12"/>
      <c r="F1258" s="9"/>
      <c r="G1258" s="9"/>
      <c r="H1258"/>
      <c r="I1258"/>
      <c r="J1258"/>
      <c r="K1258"/>
      <c r="L1258"/>
      <c r="M1258"/>
      <c r="N1258"/>
      <c r="O1258"/>
      <c r="P1258" s="9"/>
      <c r="Q1258" s="13"/>
    </row>
    <row r="1259" spans="2:17">
      <c r="B1259" s="9"/>
      <c r="C1259" s="9"/>
      <c r="D1259" s="11"/>
      <c r="E1259" s="12"/>
      <c r="F1259" s="9"/>
      <c r="G1259" s="9"/>
      <c r="H1259"/>
      <c r="I1259"/>
      <c r="J1259"/>
      <c r="K1259"/>
      <c r="L1259"/>
      <c r="M1259"/>
      <c r="N1259"/>
      <c r="O1259"/>
      <c r="P1259" s="9"/>
      <c r="Q1259" s="13"/>
    </row>
    <row r="1260" spans="2:17">
      <c r="B1260" s="9"/>
      <c r="C1260" s="9"/>
      <c r="D1260" s="11"/>
      <c r="E1260" s="12"/>
      <c r="F1260" s="9"/>
      <c r="G1260" s="9"/>
      <c r="H1260"/>
      <c r="I1260"/>
      <c r="J1260"/>
      <c r="K1260"/>
      <c r="L1260"/>
      <c r="M1260"/>
      <c r="N1260"/>
      <c r="O1260"/>
      <c r="P1260" s="9"/>
      <c r="Q1260" s="13"/>
    </row>
    <row r="1261" spans="2:17">
      <c r="B1261" s="9"/>
      <c r="C1261" s="9"/>
      <c r="D1261" s="11"/>
      <c r="E1261" s="12"/>
      <c r="F1261" s="9"/>
      <c r="G1261" s="9"/>
      <c r="H1261"/>
      <c r="I1261"/>
      <c r="J1261"/>
      <c r="K1261"/>
      <c r="L1261"/>
      <c r="M1261"/>
      <c r="N1261"/>
      <c r="O1261"/>
      <c r="P1261" s="9"/>
      <c r="Q1261" s="13"/>
    </row>
    <row r="1262" spans="2:17">
      <c r="B1262" s="9"/>
      <c r="C1262" s="9"/>
      <c r="D1262" s="11"/>
      <c r="E1262" s="12"/>
      <c r="F1262" s="9"/>
      <c r="G1262" s="9"/>
      <c r="H1262"/>
      <c r="I1262"/>
      <c r="J1262"/>
      <c r="K1262"/>
      <c r="L1262"/>
      <c r="M1262"/>
      <c r="N1262"/>
      <c r="O1262"/>
      <c r="P1262" s="9"/>
      <c r="Q1262" s="13"/>
    </row>
    <row r="1263" spans="2:17">
      <c r="B1263" s="9"/>
      <c r="C1263" s="9"/>
      <c r="D1263" s="11"/>
      <c r="E1263" s="12"/>
      <c r="F1263" s="9"/>
      <c r="G1263" s="9"/>
      <c r="H1263"/>
      <c r="I1263"/>
      <c r="J1263"/>
      <c r="K1263"/>
      <c r="L1263"/>
      <c r="M1263"/>
      <c r="N1263"/>
      <c r="O1263"/>
      <c r="P1263" s="9"/>
      <c r="Q1263" s="13"/>
    </row>
    <row r="1264" spans="2:17">
      <c r="B1264" s="9"/>
      <c r="C1264" s="9"/>
      <c r="D1264" s="11"/>
      <c r="E1264" s="12"/>
      <c r="F1264" s="9"/>
      <c r="G1264" s="9"/>
      <c r="H1264"/>
      <c r="I1264"/>
      <c r="J1264"/>
      <c r="K1264"/>
      <c r="L1264"/>
      <c r="M1264"/>
      <c r="N1264"/>
      <c r="O1264"/>
      <c r="P1264" s="9"/>
      <c r="Q1264" s="13"/>
    </row>
    <row r="1265" spans="2:17">
      <c r="B1265" s="9"/>
      <c r="C1265" s="9"/>
      <c r="D1265" s="11"/>
      <c r="E1265" s="12"/>
      <c r="F1265" s="9"/>
      <c r="G1265" s="9"/>
      <c r="H1265"/>
      <c r="I1265"/>
      <c r="J1265"/>
      <c r="K1265"/>
      <c r="L1265"/>
      <c r="M1265"/>
      <c r="N1265"/>
      <c r="O1265"/>
      <c r="P1265" s="9"/>
      <c r="Q1265" s="13"/>
    </row>
    <row r="1266" spans="2:17">
      <c r="B1266" s="9"/>
      <c r="C1266" s="9"/>
      <c r="D1266" s="11"/>
      <c r="E1266" s="12"/>
      <c r="F1266" s="9"/>
      <c r="G1266" s="9"/>
      <c r="H1266"/>
      <c r="I1266"/>
      <c r="J1266"/>
      <c r="K1266"/>
      <c r="L1266"/>
      <c r="M1266"/>
      <c r="N1266"/>
      <c r="O1266"/>
      <c r="P1266" s="9"/>
      <c r="Q1266" s="13"/>
    </row>
    <row r="1267" spans="2:17">
      <c r="B1267" s="9"/>
      <c r="C1267" s="9"/>
      <c r="D1267" s="11"/>
      <c r="E1267" s="12"/>
      <c r="F1267" s="9"/>
      <c r="G1267" s="9"/>
      <c r="H1267"/>
      <c r="I1267"/>
      <c r="J1267"/>
      <c r="K1267"/>
      <c r="L1267"/>
      <c r="M1267"/>
      <c r="N1267"/>
      <c r="O1267"/>
      <c r="P1267" s="9"/>
      <c r="Q1267" s="13"/>
    </row>
    <row r="1268" spans="2:17">
      <c r="B1268" s="9"/>
      <c r="C1268" s="9"/>
      <c r="D1268" s="11"/>
      <c r="E1268" s="12"/>
      <c r="F1268" s="9"/>
      <c r="G1268" s="9"/>
      <c r="H1268"/>
      <c r="I1268"/>
      <c r="J1268"/>
      <c r="K1268"/>
      <c r="L1268"/>
      <c r="M1268"/>
      <c r="N1268"/>
      <c r="O1268"/>
      <c r="P1268" s="9"/>
      <c r="Q1268" s="13"/>
    </row>
    <row r="1269" spans="2:17">
      <c r="B1269" s="9"/>
      <c r="C1269" s="9"/>
      <c r="D1269" s="11"/>
      <c r="E1269" s="12"/>
      <c r="F1269" s="9"/>
      <c r="G1269" s="9"/>
      <c r="H1269"/>
      <c r="I1269"/>
      <c r="J1269"/>
      <c r="K1269"/>
      <c r="L1269"/>
      <c r="M1269"/>
      <c r="N1269"/>
      <c r="O1269"/>
      <c r="P1269" s="9"/>
      <c r="Q1269" s="13"/>
    </row>
    <row r="1270" spans="2:17">
      <c r="B1270" s="9"/>
      <c r="C1270" s="9"/>
      <c r="D1270" s="11"/>
      <c r="E1270" s="12"/>
      <c r="F1270" s="9"/>
      <c r="G1270" s="9"/>
      <c r="H1270"/>
      <c r="I1270"/>
      <c r="J1270"/>
      <c r="K1270"/>
      <c r="L1270"/>
      <c r="M1270"/>
      <c r="N1270"/>
      <c r="O1270"/>
      <c r="P1270" s="9"/>
      <c r="Q1270" s="13"/>
    </row>
    <row r="1271" spans="2:17">
      <c r="B1271" s="9"/>
      <c r="C1271" s="9"/>
      <c r="D1271" s="11"/>
      <c r="E1271" s="12"/>
      <c r="F1271" s="9"/>
      <c r="G1271" s="9"/>
      <c r="H1271"/>
      <c r="I1271"/>
      <c r="J1271"/>
      <c r="K1271"/>
      <c r="L1271"/>
      <c r="M1271"/>
      <c r="N1271"/>
      <c r="O1271"/>
      <c r="P1271" s="9"/>
      <c r="Q1271" s="13"/>
    </row>
    <row r="1272" spans="2:17">
      <c r="B1272" s="9"/>
      <c r="C1272" s="9"/>
      <c r="D1272" s="11"/>
      <c r="E1272" s="12"/>
      <c r="F1272" s="9"/>
      <c r="G1272" s="9"/>
      <c r="H1272"/>
      <c r="I1272"/>
      <c r="J1272"/>
      <c r="K1272"/>
      <c r="L1272"/>
      <c r="M1272"/>
      <c r="N1272"/>
      <c r="O1272"/>
      <c r="P1272" s="9"/>
      <c r="Q1272" s="13"/>
    </row>
    <row r="1273" spans="2:17">
      <c r="B1273" s="9"/>
      <c r="C1273" s="9"/>
      <c r="D1273" s="11"/>
      <c r="E1273" s="12"/>
      <c r="F1273" s="9"/>
      <c r="G1273" s="9"/>
      <c r="H1273"/>
      <c r="I1273"/>
      <c r="J1273"/>
      <c r="K1273"/>
      <c r="L1273"/>
      <c r="M1273"/>
      <c r="N1273"/>
      <c r="O1273"/>
      <c r="P1273" s="9"/>
      <c r="Q1273" s="13"/>
    </row>
    <row r="1274" spans="2:17">
      <c r="B1274" s="9"/>
      <c r="C1274" s="9"/>
      <c r="D1274" s="11"/>
      <c r="E1274" s="12"/>
      <c r="F1274" s="9"/>
      <c r="G1274" s="9"/>
      <c r="H1274"/>
      <c r="I1274"/>
      <c r="J1274"/>
      <c r="K1274"/>
      <c r="L1274"/>
      <c r="M1274"/>
      <c r="N1274"/>
      <c r="O1274"/>
      <c r="P1274" s="9"/>
      <c r="Q1274" s="13"/>
    </row>
    <row r="1275" spans="2:17">
      <c r="B1275" s="9"/>
      <c r="C1275" s="9"/>
      <c r="D1275" s="11"/>
      <c r="E1275" s="12"/>
      <c r="F1275" s="9"/>
      <c r="G1275" s="9"/>
      <c r="H1275"/>
      <c r="I1275"/>
      <c r="J1275"/>
      <c r="K1275"/>
      <c r="L1275"/>
      <c r="M1275"/>
      <c r="N1275"/>
      <c r="O1275"/>
      <c r="P1275" s="9"/>
      <c r="Q1275" s="13"/>
    </row>
    <row r="1276" spans="2:17">
      <c r="B1276" s="9"/>
      <c r="C1276" s="9"/>
      <c r="D1276" s="11"/>
      <c r="E1276" s="12"/>
      <c r="F1276" s="9"/>
      <c r="G1276" s="9"/>
      <c r="H1276"/>
      <c r="I1276"/>
      <c r="J1276"/>
      <c r="K1276"/>
      <c r="L1276"/>
      <c r="M1276"/>
      <c r="N1276"/>
      <c r="O1276"/>
      <c r="P1276" s="9"/>
      <c r="Q1276" s="13"/>
    </row>
    <row r="1277" spans="2:17">
      <c r="B1277" s="9"/>
      <c r="C1277" s="9"/>
      <c r="D1277" s="11"/>
      <c r="E1277" s="12"/>
      <c r="F1277" s="9"/>
      <c r="G1277" s="9"/>
      <c r="H1277"/>
      <c r="I1277"/>
      <c r="J1277"/>
      <c r="K1277"/>
      <c r="L1277"/>
      <c r="M1277"/>
      <c r="N1277"/>
      <c r="O1277"/>
      <c r="P1277" s="9"/>
      <c r="Q1277" s="13"/>
    </row>
    <row r="1278" spans="2:17">
      <c r="B1278" s="9"/>
      <c r="C1278" s="9"/>
      <c r="D1278" s="11"/>
      <c r="E1278" s="12"/>
      <c r="F1278" s="9"/>
      <c r="G1278" s="9"/>
      <c r="H1278"/>
      <c r="I1278"/>
      <c r="J1278"/>
      <c r="K1278"/>
      <c r="L1278"/>
      <c r="M1278"/>
      <c r="N1278"/>
      <c r="O1278"/>
      <c r="P1278" s="9"/>
      <c r="Q1278" s="13"/>
    </row>
    <row r="1279" spans="2:17">
      <c r="B1279" s="9"/>
      <c r="C1279" s="9"/>
      <c r="D1279" s="11"/>
      <c r="E1279" s="12"/>
      <c r="F1279" s="9"/>
      <c r="G1279" s="9"/>
      <c r="H1279"/>
      <c r="I1279"/>
      <c r="J1279"/>
      <c r="K1279"/>
      <c r="L1279"/>
      <c r="M1279"/>
      <c r="N1279"/>
      <c r="O1279"/>
      <c r="P1279" s="9"/>
      <c r="Q1279" s="13"/>
    </row>
    <row r="1280" spans="2:17">
      <c r="B1280" s="9"/>
      <c r="C1280" s="9"/>
      <c r="D1280" s="11"/>
      <c r="E1280" s="12"/>
      <c r="F1280" s="9"/>
      <c r="G1280" s="9"/>
      <c r="H1280"/>
      <c r="I1280"/>
      <c r="J1280"/>
      <c r="K1280"/>
      <c r="L1280"/>
      <c r="M1280"/>
      <c r="N1280"/>
      <c r="O1280"/>
      <c r="P1280" s="9"/>
      <c r="Q1280" s="13"/>
    </row>
    <row r="1281" spans="2:17">
      <c r="B1281" s="9"/>
      <c r="C1281" s="9"/>
      <c r="D1281" s="11"/>
      <c r="E1281" s="12"/>
      <c r="F1281" s="9"/>
      <c r="G1281" s="9"/>
      <c r="H1281"/>
      <c r="I1281"/>
      <c r="J1281"/>
      <c r="K1281"/>
      <c r="L1281"/>
      <c r="M1281"/>
      <c r="N1281"/>
      <c r="O1281"/>
      <c r="P1281" s="9"/>
      <c r="Q1281" s="13"/>
    </row>
    <row r="1282" spans="2:17">
      <c r="B1282" s="9"/>
      <c r="C1282" s="9"/>
      <c r="D1282" s="11"/>
      <c r="E1282" s="12"/>
      <c r="F1282" s="9"/>
      <c r="G1282" s="9"/>
      <c r="H1282"/>
      <c r="I1282"/>
      <c r="J1282"/>
      <c r="K1282"/>
      <c r="L1282"/>
      <c r="M1282"/>
      <c r="N1282"/>
      <c r="O1282"/>
      <c r="P1282" s="9"/>
      <c r="Q1282" s="13"/>
    </row>
    <row r="1283" spans="2:17">
      <c r="B1283" s="9"/>
      <c r="C1283" s="9"/>
      <c r="D1283" s="11"/>
      <c r="E1283" s="12"/>
      <c r="F1283" s="9"/>
      <c r="G1283" s="9"/>
      <c r="H1283"/>
      <c r="I1283"/>
      <c r="J1283"/>
      <c r="K1283"/>
      <c r="L1283"/>
      <c r="M1283"/>
      <c r="N1283"/>
      <c r="O1283"/>
      <c r="P1283" s="9"/>
      <c r="Q1283" s="13"/>
    </row>
    <row r="1284" spans="2:17">
      <c r="B1284" s="9"/>
      <c r="C1284" s="9"/>
      <c r="D1284" s="11"/>
      <c r="E1284" s="12"/>
      <c r="F1284" s="9"/>
      <c r="G1284" s="9"/>
      <c r="H1284"/>
      <c r="I1284"/>
      <c r="J1284"/>
      <c r="K1284"/>
      <c r="L1284"/>
      <c r="M1284"/>
      <c r="N1284"/>
      <c r="O1284"/>
      <c r="P1284" s="9"/>
      <c r="Q1284" s="13"/>
    </row>
    <row r="1285" spans="2:17">
      <c r="B1285" s="9"/>
      <c r="C1285" s="9"/>
      <c r="D1285" s="11"/>
      <c r="E1285" s="12"/>
      <c r="F1285" s="9"/>
      <c r="G1285" s="9"/>
      <c r="H1285"/>
      <c r="I1285"/>
      <c r="J1285"/>
      <c r="K1285"/>
      <c r="L1285"/>
      <c r="M1285"/>
      <c r="N1285"/>
      <c r="O1285"/>
      <c r="P1285" s="9"/>
      <c r="Q1285" s="13"/>
    </row>
    <row r="1286" spans="2:17">
      <c r="B1286" s="9"/>
      <c r="C1286" s="9"/>
      <c r="D1286" s="11"/>
      <c r="E1286" s="12"/>
      <c r="F1286" s="9"/>
      <c r="G1286" s="9"/>
      <c r="H1286"/>
      <c r="I1286"/>
      <c r="J1286"/>
      <c r="K1286"/>
      <c r="L1286"/>
      <c r="M1286"/>
      <c r="N1286"/>
      <c r="O1286"/>
      <c r="P1286" s="9"/>
      <c r="Q1286" s="13"/>
    </row>
    <row r="1287" spans="2:17">
      <c r="B1287" s="9"/>
      <c r="C1287" s="9"/>
      <c r="D1287" s="11"/>
      <c r="E1287" s="12"/>
      <c r="F1287" s="9"/>
      <c r="G1287" s="9"/>
      <c r="H1287"/>
      <c r="I1287"/>
      <c r="J1287"/>
      <c r="K1287"/>
      <c r="L1287"/>
      <c r="M1287"/>
      <c r="N1287"/>
      <c r="O1287"/>
      <c r="P1287" s="9"/>
      <c r="Q1287" s="13"/>
    </row>
    <row r="1288" spans="2:17">
      <c r="B1288" s="9"/>
      <c r="C1288" s="9"/>
      <c r="D1288" s="11"/>
      <c r="E1288" s="12"/>
      <c r="F1288" s="9"/>
      <c r="G1288" s="9"/>
      <c r="H1288"/>
      <c r="I1288"/>
      <c r="J1288"/>
      <c r="K1288"/>
      <c r="L1288"/>
      <c r="M1288"/>
      <c r="N1288"/>
      <c r="O1288"/>
      <c r="P1288" s="9"/>
      <c r="Q1288" s="13"/>
    </row>
    <row r="1289" spans="2:17">
      <c r="B1289" s="9"/>
      <c r="C1289" s="9"/>
      <c r="D1289" s="11"/>
      <c r="E1289" s="12"/>
      <c r="F1289" s="9"/>
      <c r="G1289" s="9"/>
      <c r="H1289"/>
      <c r="I1289"/>
      <c r="J1289"/>
      <c r="K1289"/>
      <c r="L1289"/>
      <c r="M1289"/>
      <c r="N1289"/>
      <c r="O1289"/>
      <c r="P1289" s="9"/>
      <c r="Q1289" s="13"/>
    </row>
    <row r="1290" spans="2:17">
      <c r="B1290" s="9"/>
      <c r="C1290" s="9"/>
      <c r="D1290" s="11"/>
      <c r="E1290" s="12"/>
      <c r="F1290" s="9"/>
      <c r="G1290" s="9"/>
      <c r="H1290"/>
      <c r="I1290"/>
      <c r="J1290"/>
      <c r="K1290"/>
      <c r="L1290"/>
      <c r="M1290"/>
      <c r="N1290"/>
      <c r="O1290"/>
      <c r="P1290" s="9"/>
      <c r="Q1290" s="13"/>
    </row>
    <row r="1291" spans="2:17">
      <c r="B1291" s="9"/>
      <c r="C1291" s="9"/>
      <c r="D1291" s="11"/>
      <c r="E1291" s="12"/>
      <c r="F1291" s="9"/>
      <c r="G1291" s="9"/>
      <c r="H1291"/>
      <c r="I1291"/>
      <c r="J1291"/>
      <c r="K1291"/>
      <c r="L1291"/>
      <c r="M1291"/>
      <c r="N1291"/>
      <c r="O1291"/>
      <c r="P1291" s="9"/>
      <c r="Q1291" s="13"/>
    </row>
    <row r="1292" spans="2:17">
      <c r="B1292" s="9"/>
      <c r="C1292" s="9"/>
      <c r="D1292" s="11"/>
      <c r="E1292" s="12"/>
      <c r="F1292" s="9"/>
      <c r="G1292" s="9"/>
      <c r="H1292"/>
      <c r="I1292"/>
      <c r="J1292"/>
      <c r="K1292"/>
      <c r="L1292"/>
      <c r="M1292"/>
      <c r="N1292"/>
      <c r="O1292"/>
      <c r="P1292" s="9"/>
      <c r="Q1292" s="13"/>
    </row>
    <row r="1293" spans="2:17">
      <c r="B1293" s="9"/>
      <c r="C1293" s="9"/>
      <c r="D1293" s="11"/>
      <c r="E1293" s="12"/>
      <c r="F1293" s="9"/>
      <c r="G1293" s="9"/>
      <c r="H1293"/>
      <c r="I1293"/>
      <c r="J1293"/>
      <c r="K1293"/>
      <c r="L1293"/>
      <c r="M1293"/>
      <c r="N1293"/>
      <c r="O1293"/>
      <c r="P1293" s="9"/>
      <c r="Q1293" s="13"/>
    </row>
    <row r="1294" spans="2:17">
      <c r="B1294" s="9"/>
      <c r="C1294" s="9"/>
      <c r="D1294" s="11"/>
      <c r="E1294" s="12"/>
      <c r="F1294" s="9"/>
      <c r="G1294" s="9"/>
      <c r="H1294"/>
      <c r="I1294"/>
      <c r="J1294"/>
      <c r="K1294"/>
      <c r="L1294"/>
      <c r="M1294"/>
      <c r="N1294"/>
      <c r="O1294"/>
      <c r="P1294" s="9"/>
      <c r="Q1294" s="13"/>
    </row>
    <row r="1295" spans="2:17">
      <c r="B1295" s="9"/>
      <c r="C1295" s="9"/>
      <c r="D1295" s="11"/>
      <c r="E1295" s="12"/>
      <c r="F1295" s="9"/>
      <c r="G1295" s="9"/>
      <c r="H1295"/>
      <c r="I1295"/>
      <c r="J1295"/>
      <c r="K1295"/>
      <c r="L1295"/>
      <c r="M1295"/>
      <c r="N1295"/>
      <c r="O1295"/>
      <c r="P1295" s="9"/>
      <c r="Q1295" s="13"/>
    </row>
    <row r="1296" spans="2:17">
      <c r="B1296" s="9"/>
      <c r="C1296" s="9"/>
      <c r="D1296" s="11"/>
      <c r="E1296" s="12"/>
      <c r="F1296" s="9"/>
      <c r="G1296" s="9"/>
      <c r="H1296"/>
      <c r="I1296"/>
      <c r="J1296"/>
      <c r="K1296"/>
      <c r="L1296"/>
      <c r="M1296"/>
      <c r="N1296"/>
      <c r="O1296"/>
      <c r="P1296" s="9"/>
      <c r="Q1296" s="13"/>
    </row>
    <row r="1297" spans="2:17">
      <c r="B1297" s="9"/>
      <c r="C1297" s="9"/>
      <c r="D1297" s="11"/>
      <c r="E1297" s="12"/>
      <c r="F1297" s="9"/>
      <c r="G1297" s="9"/>
      <c r="H1297"/>
      <c r="I1297"/>
      <c r="J1297"/>
      <c r="K1297"/>
      <c r="L1297"/>
      <c r="M1297"/>
      <c r="N1297"/>
      <c r="O1297"/>
      <c r="P1297" s="9"/>
      <c r="Q1297" s="13"/>
    </row>
    <row r="1298" spans="2:17">
      <c r="B1298" s="9"/>
      <c r="C1298" s="9"/>
      <c r="D1298" s="11"/>
      <c r="E1298" s="12"/>
      <c r="F1298" s="9"/>
      <c r="G1298" s="9"/>
      <c r="H1298"/>
      <c r="I1298"/>
      <c r="J1298"/>
      <c r="K1298"/>
      <c r="L1298"/>
      <c r="M1298"/>
      <c r="N1298"/>
      <c r="O1298"/>
      <c r="P1298" s="9"/>
      <c r="Q1298" s="13"/>
    </row>
    <row r="1299" spans="2:17">
      <c r="B1299" s="9"/>
      <c r="C1299" s="9"/>
      <c r="D1299" s="11"/>
      <c r="E1299" s="12"/>
      <c r="F1299" s="9"/>
      <c r="G1299" s="9"/>
      <c r="H1299"/>
      <c r="I1299"/>
      <c r="J1299"/>
      <c r="K1299"/>
      <c r="L1299"/>
      <c r="M1299"/>
      <c r="N1299"/>
      <c r="O1299"/>
      <c r="P1299" s="9"/>
      <c r="Q1299" s="13"/>
    </row>
    <row r="1300" spans="2:17">
      <c r="B1300" s="9"/>
      <c r="C1300" s="9"/>
      <c r="D1300" s="11"/>
      <c r="E1300" s="12"/>
      <c r="F1300" s="9"/>
      <c r="G1300" s="9"/>
      <c r="H1300"/>
      <c r="I1300"/>
      <c r="J1300"/>
      <c r="K1300"/>
      <c r="L1300"/>
      <c r="M1300"/>
      <c r="N1300"/>
      <c r="O1300"/>
      <c r="P1300" s="9"/>
      <c r="Q1300" s="13"/>
    </row>
    <row r="1301" spans="2:17">
      <c r="B1301" s="9"/>
      <c r="C1301" s="9"/>
      <c r="D1301" s="11"/>
      <c r="E1301" s="12"/>
      <c r="F1301" s="9"/>
      <c r="G1301" s="9"/>
      <c r="H1301"/>
      <c r="I1301"/>
      <c r="J1301"/>
      <c r="K1301"/>
      <c r="L1301"/>
      <c r="M1301"/>
      <c r="N1301"/>
      <c r="O1301"/>
      <c r="P1301" s="9"/>
      <c r="Q1301" s="13"/>
    </row>
    <row r="1302" spans="2:17">
      <c r="B1302" s="9"/>
      <c r="C1302" s="9"/>
      <c r="D1302" s="11"/>
      <c r="E1302" s="12"/>
      <c r="F1302" s="9"/>
      <c r="G1302" s="9"/>
      <c r="H1302"/>
      <c r="I1302"/>
      <c r="J1302"/>
      <c r="K1302"/>
      <c r="L1302"/>
      <c r="M1302"/>
      <c r="N1302"/>
      <c r="O1302"/>
      <c r="P1302" s="9"/>
      <c r="Q1302" s="13"/>
    </row>
    <row r="1303" spans="2:17">
      <c r="B1303" s="9"/>
      <c r="C1303" s="9"/>
      <c r="D1303" s="11"/>
      <c r="E1303" s="12"/>
      <c r="F1303" s="9"/>
      <c r="G1303" s="9"/>
      <c r="H1303"/>
      <c r="I1303"/>
      <c r="J1303"/>
      <c r="K1303"/>
      <c r="L1303"/>
      <c r="M1303"/>
      <c r="N1303"/>
      <c r="O1303"/>
      <c r="P1303" s="9"/>
      <c r="Q1303" s="13"/>
    </row>
    <row r="1304" spans="2:17">
      <c r="B1304" s="9"/>
      <c r="C1304" s="9"/>
      <c r="D1304" s="11"/>
      <c r="E1304" s="12"/>
      <c r="F1304" s="9"/>
      <c r="G1304" s="9"/>
      <c r="H1304"/>
      <c r="I1304"/>
      <c r="J1304"/>
      <c r="K1304"/>
      <c r="L1304"/>
      <c r="M1304"/>
      <c r="N1304"/>
      <c r="O1304"/>
      <c r="P1304" s="9"/>
      <c r="Q1304" s="13"/>
    </row>
    <row r="1305" spans="2:17">
      <c r="B1305" s="9"/>
      <c r="C1305" s="9"/>
      <c r="D1305" s="11"/>
      <c r="E1305" s="12"/>
      <c r="F1305" s="9"/>
      <c r="G1305" s="9"/>
      <c r="H1305"/>
      <c r="I1305"/>
      <c r="J1305"/>
      <c r="K1305"/>
      <c r="L1305"/>
      <c r="M1305"/>
      <c r="N1305"/>
      <c r="O1305"/>
      <c r="P1305" s="9"/>
      <c r="Q1305" s="13"/>
    </row>
    <row r="1306" spans="2:17">
      <c r="B1306" s="9"/>
      <c r="C1306" s="9"/>
      <c r="D1306" s="11"/>
      <c r="E1306" s="12"/>
      <c r="F1306" s="9"/>
      <c r="G1306" s="9"/>
      <c r="H1306"/>
      <c r="I1306"/>
      <c r="J1306"/>
      <c r="K1306"/>
      <c r="L1306"/>
      <c r="M1306"/>
      <c r="N1306"/>
      <c r="O1306"/>
      <c r="P1306" s="9"/>
      <c r="Q1306" s="13"/>
    </row>
    <row r="1307" spans="2:17">
      <c r="B1307" s="9"/>
      <c r="C1307" s="9"/>
      <c r="D1307" s="11"/>
      <c r="E1307" s="12"/>
      <c r="F1307" s="9"/>
      <c r="G1307" s="9"/>
      <c r="H1307"/>
      <c r="I1307"/>
      <c r="J1307"/>
      <c r="K1307"/>
      <c r="L1307"/>
      <c r="M1307"/>
      <c r="N1307"/>
      <c r="O1307"/>
      <c r="P1307" s="9"/>
      <c r="Q1307" s="13"/>
    </row>
    <row r="1308" spans="2:17">
      <c r="B1308" s="9"/>
      <c r="C1308" s="9"/>
      <c r="D1308" s="11"/>
      <c r="E1308" s="12"/>
      <c r="F1308" s="9"/>
      <c r="G1308" s="9"/>
      <c r="H1308"/>
      <c r="I1308"/>
      <c r="J1308"/>
      <c r="K1308"/>
      <c r="L1308"/>
      <c r="M1308"/>
      <c r="N1308"/>
      <c r="O1308"/>
      <c r="P1308" s="9"/>
      <c r="Q1308" s="13"/>
    </row>
    <row r="1309" spans="2:17">
      <c r="B1309" s="9"/>
      <c r="C1309" s="9"/>
      <c r="D1309" s="11"/>
      <c r="E1309" s="12"/>
      <c r="F1309" s="9"/>
      <c r="G1309" s="9"/>
      <c r="H1309"/>
      <c r="I1309"/>
      <c r="J1309"/>
      <c r="K1309"/>
      <c r="L1309"/>
      <c r="M1309"/>
      <c r="N1309"/>
      <c r="O1309"/>
      <c r="P1309" s="9"/>
      <c r="Q1309" s="13"/>
    </row>
    <row r="1310" spans="2:17">
      <c r="B1310" s="9"/>
      <c r="C1310" s="9"/>
      <c r="D1310" s="11"/>
      <c r="E1310" s="12"/>
      <c r="F1310" s="9"/>
      <c r="G1310" s="9"/>
      <c r="H1310"/>
      <c r="I1310"/>
      <c r="J1310"/>
      <c r="K1310"/>
      <c r="L1310"/>
      <c r="M1310"/>
      <c r="N1310"/>
      <c r="O1310"/>
      <c r="P1310" s="9"/>
      <c r="Q1310" s="13"/>
    </row>
    <row r="1311" spans="2:17">
      <c r="B1311" s="9"/>
      <c r="C1311" s="9"/>
      <c r="D1311" s="11"/>
      <c r="E1311" s="12"/>
      <c r="F1311" s="9"/>
      <c r="G1311" s="9"/>
      <c r="H1311"/>
      <c r="I1311"/>
      <c r="J1311"/>
      <c r="K1311"/>
      <c r="L1311"/>
      <c r="M1311"/>
      <c r="N1311"/>
      <c r="O1311"/>
      <c r="P1311" s="9"/>
      <c r="Q1311" s="13"/>
    </row>
    <row r="1312" spans="2:17">
      <c r="B1312" s="9"/>
      <c r="C1312" s="9"/>
      <c r="D1312" s="11"/>
      <c r="E1312" s="12"/>
      <c r="F1312" s="9"/>
      <c r="G1312" s="9"/>
      <c r="H1312"/>
      <c r="I1312"/>
      <c r="J1312"/>
      <c r="K1312"/>
      <c r="L1312"/>
      <c r="M1312"/>
      <c r="N1312"/>
      <c r="O1312"/>
      <c r="P1312" s="9"/>
      <c r="Q1312" s="13"/>
    </row>
    <row r="1313" spans="2:17">
      <c r="B1313" s="9"/>
      <c r="C1313" s="9"/>
      <c r="D1313" s="11"/>
      <c r="E1313" s="12"/>
      <c r="F1313" s="9"/>
      <c r="G1313" s="9"/>
      <c r="H1313"/>
      <c r="I1313"/>
      <c r="J1313"/>
      <c r="K1313"/>
      <c r="L1313"/>
      <c r="M1313"/>
      <c r="N1313"/>
      <c r="O1313"/>
      <c r="P1313" s="9"/>
      <c r="Q1313" s="13"/>
    </row>
    <row r="1314" spans="2:17">
      <c r="B1314" s="9"/>
      <c r="C1314" s="9"/>
      <c r="D1314" s="11"/>
      <c r="E1314" s="12"/>
      <c r="F1314" s="9"/>
      <c r="G1314" s="9"/>
      <c r="H1314"/>
      <c r="I1314"/>
      <c r="J1314"/>
      <c r="K1314"/>
      <c r="L1314"/>
      <c r="M1314"/>
      <c r="N1314"/>
      <c r="O1314"/>
      <c r="P1314" s="9"/>
      <c r="Q1314" s="13"/>
    </row>
    <row r="1315" spans="2:17">
      <c r="B1315" s="9"/>
      <c r="C1315" s="9"/>
      <c r="D1315" s="11"/>
      <c r="E1315" s="12"/>
      <c r="F1315" s="9"/>
      <c r="G1315" s="9"/>
      <c r="H1315"/>
      <c r="I1315"/>
      <c r="J1315"/>
      <c r="K1315"/>
      <c r="L1315"/>
      <c r="M1315"/>
      <c r="N1315"/>
      <c r="O1315"/>
      <c r="P1315" s="9"/>
      <c r="Q1315" s="13"/>
    </row>
    <row r="1316" spans="2:17">
      <c r="B1316" s="9"/>
      <c r="C1316" s="9"/>
      <c r="D1316" s="11"/>
      <c r="E1316" s="12"/>
      <c r="F1316" s="9"/>
      <c r="G1316" s="9"/>
      <c r="H1316"/>
      <c r="I1316"/>
      <c r="J1316"/>
      <c r="K1316"/>
      <c r="L1316"/>
      <c r="M1316"/>
      <c r="N1316"/>
      <c r="O1316"/>
      <c r="P1316" s="9"/>
      <c r="Q1316" s="13"/>
    </row>
    <row r="1317" spans="2:17">
      <c r="B1317" s="9"/>
      <c r="C1317" s="9"/>
      <c r="D1317" s="11"/>
      <c r="E1317" s="12"/>
      <c r="F1317" s="9"/>
      <c r="G1317" s="9"/>
      <c r="H1317"/>
      <c r="I1317"/>
      <c r="J1317"/>
      <c r="K1317"/>
      <c r="L1317"/>
      <c r="M1317"/>
      <c r="N1317"/>
      <c r="O1317"/>
      <c r="P1317" s="9"/>
      <c r="Q1317" s="13"/>
    </row>
    <row r="1318" spans="2:17">
      <c r="B1318" s="9"/>
      <c r="C1318" s="9"/>
      <c r="D1318" s="11"/>
      <c r="E1318" s="12"/>
      <c r="F1318" s="9"/>
      <c r="G1318" s="9"/>
      <c r="H1318"/>
      <c r="I1318"/>
      <c r="J1318"/>
      <c r="K1318"/>
      <c r="L1318"/>
      <c r="M1318"/>
      <c r="N1318"/>
      <c r="O1318"/>
      <c r="P1318" s="9"/>
      <c r="Q1318" s="13"/>
    </row>
    <row r="1319" spans="2:17">
      <c r="B1319" s="9"/>
      <c r="C1319" s="9"/>
      <c r="D1319" s="11"/>
      <c r="E1319" s="12"/>
      <c r="F1319" s="9"/>
      <c r="G1319" s="9"/>
      <c r="H1319"/>
      <c r="I1319"/>
      <c r="J1319"/>
      <c r="K1319"/>
      <c r="L1319"/>
      <c r="M1319"/>
      <c r="N1319"/>
      <c r="O1319"/>
      <c r="P1319" s="9"/>
      <c r="Q1319" s="13"/>
    </row>
    <row r="1320" spans="2:17">
      <c r="B1320" s="9"/>
      <c r="C1320" s="9"/>
      <c r="D1320" s="11"/>
      <c r="E1320" s="12"/>
      <c r="F1320" s="9"/>
      <c r="G1320" s="9"/>
      <c r="H1320"/>
      <c r="I1320"/>
      <c r="J1320"/>
      <c r="K1320"/>
      <c r="L1320"/>
      <c r="M1320"/>
      <c r="N1320"/>
      <c r="O1320"/>
      <c r="P1320" s="9"/>
      <c r="Q1320" s="13"/>
    </row>
    <row r="1321" spans="2:17">
      <c r="B1321" s="9"/>
      <c r="C1321" s="9"/>
      <c r="D1321" s="11"/>
      <c r="E1321" s="12"/>
      <c r="F1321" s="9"/>
      <c r="G1321" s="9"/>
      <c r="H1321"/>
      <c r="I1321"/>
      <c r="J1321"/>
      <c r="K1321"/>
      <c r="L1321"/>
      <c r="M1321"/>
      <c r="N1321"/>
      <c r="O1321"/>
      <c r="P1321" s="9"/>
      <c r="Q1321" s="13"/>
    </row>
    <row r="1322" spans="2:17">
      <c r="B1322" s="9"/>
      <c r="C1322" s="9"/>
      <c r="D1322" s="11"/>
      <c r="E1322" s="12"/>
      <c r="F1322" s="9"/>
      <c r="G1322" s="9"/>
      <c r="H1322"/>
      <c r="I1322"/>
      <c r="J1322"/>
      <c r="K1322"/>
      <c r="L1322"/>
      <c r="M1322"/>
      <c r="N1322"/>
      <c r="O1322"/>
      <c r="P1322" s="9"/>
      <c r="Q1322" s="13"/>
    </row>
    <row r="1323" spans="2:17">
      <c r="B1323" s="9"/>
      <c r="C1323" s="9"/>
      <c r="D1323" s="11"/>
      <c r="E1323" s="12"/>
      <c r="F1323" s="9"/>
      <c r="G1323" s="9"/>
      <c r="H1323"/>
      <c r="I1323"/>
      <c r="J1323"/>
      <c r="K1323"/>
      <c r="L1323"/>
      <c r="M1323"/>
      <c r="N1323"/>
      <c r="O1323"/>
      <c r="P1323" s="9"/>
      <c r="Q1323" s="13"/>
    </row>
    <row r="1324" spans="2:17">
      <c r="B1324" s="9"/>
      <c r="C1324" s="9"/>
      <c r="D1324" s="11"/>
      <c r="E1324" s="12"/>
      <c r="F1324" s="9"/>
      <c r="G1324" s="9"/>
      <c r="H1324"/>
      <c r="I1324"/>
      <c r="J1324"/>
      <c r="K1324"/>
      <c r="L1324"/>
      <c r="M1324"/>
      <c r="N1324"/>
      <c r="O1324"/>
      <c r="P1324" s="9"/>
      <c r="Q1324" s="13"/>
    </row>
    <row r="1325" spans="2:17">
      <c r="B1325" s="9"/>
      <c r="C1325" s="9"/>
      <c r="D1325" s="11"/>
      <c r="E1325" s="12"/>
      <c r="F1325" s="9"/>
      <c r="G1325" s="9"/>
      <c r="H1325"/>
      <c r="I1325"/>
      <c r="J1325"/>
      <c r="K1325"/>
      <c r="L1325"/>
      <c r="M1325"/>
      <c r="N1325"/>
      <c r="O1325"/>
      <c r="P1325" s="9"/>
      <c r="Q1325" s="13"/>
    </row>
    <row r="1326" spans="2:17">
      <c r="B1326" s="9"/>
      <c r="C1326" s="9"/>
      <c r="D1326" s="11"/>
      <c r="E1326" s="12"/>
      <c r="F1326" s="9"/>
      <c r="G1326" s="9"/>
      <c r="H1326"/>
      <c r="I1326"/>
      <c r="J1326"/>
      <c r="K1326"/>
      <c r="L1326"/>
      <c r="M1326"/>
      <c r="N1326"/>
      <c r="O1326"/>
      <c r="P1326" s="9"/>
      <c r="Q1326" s="13"/>
    </row>
    <row r="1327" spans="2:17">
      <c r="B1327" s="9"/>
      <c r="C1327" s="9"/>
      <c r="D1327" s="11"/>
      <c r="E1327" s="12"/>
      <c r="F1327" s="9"/>
      <c r="G1327" s="9"/>
      <c r="H1327"/>
      <c r="I1327"/>
      <c r="J1327"/>
      <c r="K1327"/>
      <c r="L1327"/>
      <c r="M1327"/>
      <c r="N1327"/>
      <c r="O1327"/>
      <c r="P1327" s="9"/>
      <c r="Q1327" s="13"/>
    </row>
    <row r="1328" spans="2:17">
      <c r="B1328" s="9"/>
      <c r="C1328" s="9"/>
      <c r="D1328" s="11"/>
      <c r="E1328" s="12"/>
      <c r="F1328" s="9"/>
      <c r="G1328" s="9"/>
      <c r="H1328"/>
      <c r="I1328"/>
      <c r="J1328"/>
      <c r="K1328"/>
      <c r="L1328"/>
      <c r="M1328"/>
      <c r="N1328"/>
      <c r="O1328"/>
      <c r="P1328" s="9"/>
      <c r="Q1328" s="13"/>
    </row>
    <row r="1329" spans="2:17">
      <c r="B1329" s="9"/>
      <c r="C1329" s="9"/>
      <c r="D1329" s="11"/>
      <c r="E1329" s="12"/>
      <c r="F1329" s="9"/>
      <c r="G1329" s="9"/>
      <c r="H1329"/>
      <c r="I1329"/>
      <c r="J1329"/>
      <c r="K1329"/>
      <c r="L1329"/>
      <c r="M1329"/>
      <c r="N1329"/>
      <c r="O1329"/>
      <c r="P1329" s="9"/>
      <c r="Q1329" s="13"/>
    </row>
    <row r="1330" spans="2:17">
      <c r="B1330" s="9"/>
      <c r="C1330" s="9"/>
      <c r="D1330" s="11"/>
      <c r="E1330" s="12"/>
      <c r="F1330" s="9"/>
      <c r="G1330" s="9"/>
      <c r="H1330"/>
      <c r="I1330"/>
      <c r="J1330"/>
      <c r="K1330"/>
      <c r="L1330"/>
      <c r="M1330"/>
      <c r="N1330"/>
      <c r="O1330"/>
      <c r="P1330" s="9"/>
      <c r="Q1330" s="13"/>
    </row>
    <row r="1331" spans="2:17">
      <c r="B1331" s="9"/>
      <c r="C1331" s="9"/>
      <c r="D1331" s="11"/>
      <c r="E1331" s="12"/>
      <c r="F1331" s="9"/>
      <c r="G1331" s="9"/>
      <c r="H1331"/>
      <c r="I1331"/>
      <c r="J1331"/>
      <c r="K1331"/>
      <c r="L1331"/>
      <c r="M1331"/>
      <c r="N1331"/>
      <c r="O1331"/>
      <c r="P1331" s="9"/>
      <c r="Q1331" s="13"/>
    </row>
    <row r="1332" spans="2:17">
      <c r="B1332" s="9"/>
      <c r="C1332" s="9"/>
      <c r="D1332" s="11"/>
      <c r="E1332" s="12"/>
      <c r="F1332" s="9"/>
      <c r="G1332" s="9"/>
      <c r="H1332"/>
      <c r="I1332"/>
      <c r="J1332"/>
      <c r="K1332"/>
      <c r="L1332"/>
      <c r="M1332"/>
      <c r="N1332"/>
      <c r="O1332"/>
      <c r="P1332" s="9"/>
      <c r="Q1332" s="13"/>
    </row>
    <row r="1333" spans="2:17">
      <c r="B1333" s="9"/>
      <c r="C1333" s="9"/>
      <c r="D1333" s="11"/>
      <c r="E1333" s="12"/>
      <c r="F1333" s="9"/>
      <c r="G1333" s="9"/>
      <c r="H1333"/>
      <c r="I1333"/>
      <c r="J1333"/>
      <c r="K1333"/>
      <c r="L1333"/>
      <c r="M1333"/>
      <c r="N1333"/>
      <c r="O1333"/>
      <c r="P1333" s="9"/>
      <c r="Q1333" s="13"/>
    </row>
    <row r="1334" spans="2:17">
      <c r="B1334" s="9"/>
      <c r="C1334" s="9"/>
      <c r="D1334" s="11"/>
      <c r="E1334" s="12"/>
      <c r="F1334" s="9"/>
      <c r="G1334" s="9"/>
      <c r="H1334"/>
      <c r="I1334"/>
      <c r="J1334"/>
      <c r="K1334"/>
      <c r="L1334"/>
      <c r="M1334"/>
      <c r="N1334"/>
      <c r="O1334"/>
      <c r="P1334" s="9"/>
      <c r="Q1334" s="13"/>
    </row>
    <row r="1335" spans="2:17">
      <c r="B1335" s="9"/>
      <c r="C1335" s="9"/>
      <c r="D1335" s="11"/>
      <c r="E1335" s="12"/>
      <c r="F1335" s="9"/>
      <c r="G1335" s="9"/>
      <c r="H1335"/>
      <c r="I1335"/>
      <c r="J1335"/>
      <c r="K1335"/>
      <c r="L1335"/>
      <c r="M1335"/>
      <c r="N1335"/>
      <c r="O1335"/>
      <c r="P1335" s="9"/>
      <c r="Q1335" s="13"/>
    </row>
    <row r="1336" spans="2:17">
      <c r="B1336" s="9"/>
      <c r="C1336" s="9"/>
      <c r="D1336" s="11"/>
      <c r="E1336" s="12"/>
      <c r="F1336" s="9"/>
      <c r="G1336" s="9"/>
      <c r="H1336"/>
      <c r="I1336"/>
      <c r="J1336"/>
      <c r="K1336"/>
      <c r="L1336"/>
      <c r="M1336"/>
      <c r="N1336"/>
      <c r="O1336"/>
      <c r="P1336" s="9"/>
      <c r="Q1336" s="13"/>
    </row>
    <row r="1337" spans="2:17">
      <c r="B1337" s="9"/>
      <c r="C1337" s="9"/>
      <c r="D1337" s="11"/>
      <c r="E1337" s="12"/>
      <c r="F1337" s="9"/>
      <c r="G1337" s="9"/>
      <c r="H1337"/>
      <c r="I1337"/>
      <c r="J1337"/>
      <c r="K1337"/>
      <c r="L1337"/>
      <c r="M1337"/>
      <c r="N1337"/>
      <c r="O1337"/>
      <c r="P1337" s="9"/>
      <c r="Q1337" s="13"/>
    </row>
    <row r="1338" spans="2:17">
      <c r="B1338" s="9"/>
      <c r="C1338" s="9"/>
      <c r="D1338" s="11"/>
      <c r="E1338" s="12"/>
      <c r="F1338" s="9"/>
      <c r="G1338" s="9"/>
      <c r="H1338"/>
      <c r="I1338"/>
      <c r="J1338"/>
      <c r="K1338"/>
      <c r="L1338"/>
      <c r="M1338"/>
      <c r="N1338"/>
      <c r="O1338"/>
      <c r="P1338" s="9"/>
      <c r="Q1338" s="13"/>
    </row>
    <row r="1339" spans="2:17">
      <c r="B1339" s="9"/>
      <c r="C1339" s="9"/>
      <c r="D1339" s="11"/>
      <c r="E1339" s="12"/>
      <c r="F1339" s="9"/>
      <c r="G1339" s="9"/>
      <c r="H1339"/>
      <c r="I1339"/>
      <c r="J1339"/>
      <c r="K1339"/>
      <c r="L1339"/>
      <c r="M1339"/>
      <c r="N1339"/>
      <c r="O1339"/>
      <c r="P1339" s="9"/>
      <c r="Q1339" s="13"/>
    </row>
    <row r="1340" spans="2:17">
      <c r="B1340" s="9"/>
      <c r="C1340" s="9"/>
      <c r="D1340" s="11"/>
      <c r="E1340" s="12"/>
      <c r="F1340" s="9"/>
      <c r="G1340" s="9"/>
      <c r="H1340"/>
      <c r="I1340"/>
      <c r="J1340"/>
      <c r="K1340"/>
      <c r="L1340"/>
      <c r="M1340"/>
      <c r="N1340"/>
      <c r="O1340"/>
      <c r="P1340" s="9"/>
      <c r="Q1340" s="13"/>
    </row>
    <row r="1341" spans="2:17">
      <c r="B1341" s="9"/>
      <c r="C1341" s="9"/>
      <c r="D1341" s="11"/>
      <c r="E1341" s="12"/>
      <c r="F1341" s="9"/>
      <c r="G1341" s="9"/>
      <c r="H1341"/>
      <c r="I1341"/>
      <c r="J1341"/>
      <c r="K1341"/>
      <c r="L1341"/>
      <c r="M1341"/>
      <c r="N1341"/>
      <c r="O1341"/>
      <c r="P1341" s="9"/>
      <c r="Q1341" s="13"/>
    </row>
    <row r="1342" spans="2:17">
      <c r="B1342" s="9"/>
      <c r="C1342" s="9"/>
      <c r="D1342" s="11"/>
      <c r="E1342" s="12"/>
      <c r="F1342" s="9"/>
      <c r="G1342" s="9"/>
      <c r="H1342"/>
      <c r="I1342"/>
      <c r="J1342"/>
      <c r="K1342"/>
      <c r="L1342"/>
      <c r="M1342"/>
      <c r="N1342"/>
      <c r="O1342"/>
      <c r="P1342" s="9"/>
      <c r="Q1342" s="13"/>
    </row>
    <row r="1343" spans="2:17">
      <c r="B1343" s="9"/>
      <c r="C1343" s="9"/>
      <c r="D1343" s="11"/>
      <c r="E1343" s="12"/>
      <c r="F1343" s="9"/>
      <c r="G1343" s="9"/>
      <c r="H1343"/>
      <c r="I1343"/>
      <c r="J1343"/>
      <c r="K1343"/>
      <c r="L1343"/>
      <c r="M1343"/>
      <c r="N1343"/>
      <c r="O1343"/>
      <c r="P1343" s="9"/>
      <c r="Q1343" s="13"/>
    </row>
    <row r="1344" spans="2:17">
      <c r="B1344" s="9"/>
      <c r="C1344" s="9"/>
      <c r="D1344" s="11"/>
      <c r="E1344" s="12"/>
      <c r="F1344" s="9"/>
      <c r="G1344" s="9"/>
      <c r="H1344"/>
      <c r="I1344"/>
      <c r="J1344"/>
      <c r="K1344"/>
      <c r="L1344"/>
      <c r="M1344"/>
      <c r="N1344"/>
      <c r="O1344"/>
      <c r="P1344" s="9"/>
      <c r="Q1344" s="13"/>
    </row>
    <row r="1345" spans="2:17">
      <c r="B1345" s="9"/>
      <c r="C1345" s="9"/>
      <c r="D1345" s="11"/>
      <c r="E1345" s="12"/>
      <c r="F1345" s="9"/>
      <c r="G1345" s="9"/>
      <c r="H1345"/>
      <c r="I1345"/>
      <c r="J1345"/>
      <c r="K1345"/>
      <c r="L1345"/>
      <c r="M1345"/>
      <c r="N1345"/>
      <c r="O1345"/>
      <c r="P1345" s="9"/>
      <c r="Q1345" s="13"/>
    </row>
    <row r="1346" spans="2:17">
      <c r="B1346" s="9"/>
      <c r="C1346" s="9"/>
      <c r="D1346" s="11"/>
      <c r="E1346" s="12"/>
      <c r="F1346" s="9"/>
      <c r="G1346" s="9"/>
      <c r="H1346"/>
      <c r="I1346"/>
      <c r="J1346"/>
      <c r="K1346"/>
      <c r="L1346"/>
      <c r="M1346"/>
      <c r="N1346"/>
      <c r="O1346"/>
      <c r="P1346" s="9"/>
      <c r="Q1346" s="13"/>
    </row>
    <row r="1347" spans="2:17">
      <c r="B1347" s="9"/>
      <c r="C1347" s="9"/>
      <c r="D1347" s="11"/>
      <c r="E1347" s="12"/>
      <c r="F1347" s="9"/>
      <c r="G1347" s="9"/>
      <c r="H1347"/>
      <c r="I1347"/>
      <c r="J1347"/>
      <c r="K1347"/>
      <c r="L1347"/>
      <c r="M1347"/>
      <c r="N1347"/>
      <c r="O1347"/>
      <c r="P1347" s="9"/>
      <c r="Q1347" s="13"/>
    </row>
    <row r="1348" spans="2:17">
      <c r="B1348" s="9"/>
      <c r="C1348" s="9"/>
      <c r="D1348" s="11"/>
      <c r="E1348" s="12"/>
      <c r="F1348" s="9"/>
      <c r="G1348" s="9"/>
      <c r="H1348"/>
      <c r="I1348"/>
      <c r="J1348"/>
      <c r="K1348"/>
      <c r="L1348"/>
      <c r="M1348"/>
      <c r="N1348"/>
      <c r="O1348"/>
      <c r="P1348" s="9"/>
      <c r="Q1348" s="13"/>
    </row>
    <row r="1349" spans="2:17">
      <c r="B1349" s="9"/>
      <c r="C1349" s="9"/>
      <c r="D1349" s="11"/>
      <c r="E1349" s="12"/>
      <c r="F1349" s="9"/>
      <c r="G1349" s="9"/>
      <c r="H1349"/>
      <c r="I1349"/>
      <c r="J1349"/>
      <c r="K1349"/>
      <c r="L1349"/>
      <c r="M1349"/>
      <c r="N1349"/>
      <c r="O1349"/>
      <c r="P1349" s="9"/>
      <c r="Q1349" s="13"/>
    </row>
    <row r="1350" spans="2:17">
      <c r="B1350" s="9"/>
      <c r="C1350" s="9"/>
      <c r="D1350" s="11"/>
      <c r="E1350" s="12"/>
      <c r="F1350" s="9"/>
      <c r="G1350" s="9"/>
      <c r="H1350"/>
      <c r="I1350"/>
      <c r="J1350"/>
      <c r="K1350"/>
      <c r="L1350"/>
      <c r="M1350"/>
      <c r="N1350"/>
      <c r="O1350"/>
      <c r="P1350" s="9"/>
      <c r="Q1350" s="13"/>
    </row>
    <row r="1351" spans="2:17">
      <c r="B1351" s="9"/>
      <c r="C1351" s="9"/>
      <c r="D1351" s="11"/>
      <c r="E1351" s="12"/>
      <c r="F1351" s="9"/>
      <c r="G1351" s="9"/>
      <c r="H1351"/>
      <c r="I1351"/>
      <c r="J1351"/>
      <c r="K1351"/>
      <c r="L1351"/>
      <c r="M1351"/>
      <c r="N1351"/>
      <c r="O1351"/>
      <c r="P1351" s="9"/>
      <c r="Q1351" s="13"/>
    </row>
    <row r="1352" spans="2:17">
      <c r="B1352" s="9"/>
      <c r="C1352" s="9"/>
      <c r="D1352" s="11"/>
      <c r="E1352" s="12"/>
      <c r="F1352" s="9"/>
      <c r="G1352" s="9"/>
      <c r="H1352"/>
      <c r="I1352"/>
      <c r="J1352"/>
      <c r="K1352"/>
      <c r="L1352"/>
      <c r="M1352"/>
      <c r="N1352"/>
      <c r="O1352"/>
      <c r="P1352" s="9"/>
      <c r="Q1352" s="13"/>
    </row>
    <row r="1353" spans="2:17">
      <c r="B1353" s="9"/>
      <c r="C1353" s="9"/>
      <c r="D1353" s="11"/>
      <c r="E1353" s="12"/>
      <c r="F1353" s="9"/>
      <c r="G1353" s="9"/>
      <c r="H1353"/>
      <c r="I1353"/>
      <c r="J1353"/>
      <c r="K1353"/>
      <c r="L1353"/>
      <c r="M1353"/>
      <c r="N1353"/>
      <c r="O1353"/>
      <c r="P1353" s="9"/>
      <c r="Q1353" s="13"/>
    </row>
    <row r="1354" spans="2:17">
      <c r="B1354" s="9"/>
      <c r="C1354" s="9"/>
      <c r="D1354" s="11"/>
      <c r="E1354" s="12"/>
      <c r="F1354" s="9"/>
      <c r="G1354" s="9"/>
      <c r="H1354"/>
      <c r="I1354"/>
      <c r="J1354"/>
      <c r="K1354"/>
      <c r="L1354"/>
      <c r="M1354"/>
      <c r="N1354"/>
      <c r="O1354"/>
      <c r="P1354" s="9"/>
      <c r="Q1354" s="13"/>
    </row>
    <row r="1355" spans="2:17">
      <c r="B1355" s="9"/>
      <c r="C1355" s="9"/>
      <c r="D1355" s="11"/>
      <c r="E1355" s="12"/>
      <c r="F1355" s="9"/>
      <c r="G1355" s="9"/>
      <c r="H1355"/>
      <c r="I1355"/>
      <c r="J1355"/>
      <c r="K1355"/>
      <c r="L1355"/>
      <c r="M1355"/>
      <c r="N1355"/>
      <c r="O1355"/>
      <c r="P1355" s="9"/>
      <c r="Q1355" s="13"/>
    </row>
    <row r="1356" spans="2:17">
      <c r="B1356" s="9"/>
      <c r="C1356" s="9"/>
      <c r="D1356" s="11"/>
      <c r="E1356" s="12"/>
      <c r="F1356" s="9"/>
      <c r="G1356" s="9"/>
      <c r="H1356"/>
      <c r="I1356"/>
      <c r="J1356"/>
      <c r="K1356"/>
      <c r="L1356"/>
      <c r="M1356"/>
      <c r="N1356"/>
      <c r="O1356"/>
      <c r="P1356" s="9"/>
      <c r="Q1356" s="13"/>
    </row>
    <row r="1357" spans="2:17">
      <c r="B1357" s="9"/>
      <c r="C1357" s="9"/>
      <c r="D1357" s="11"/>
      <c r="E1357" s="12"/>
      <c r="F1357" s="9"/>
      <c r="G1357" s="9"/>
      <c r="H1357"/>
      <c r="I1357"/>
      <c r="J1357"/>
      <c r="K1357"/>
      <c r="L1357"/>
      <c r="M1357"/>
      <c r="N1357"/>
      <c r="O1357"/>
      <c r="P1357" s="9"/>
      <c r="Q1357" s="13"/>
    </row>
    <row r="1358" spans="2:17">
      <c r="B1358" s="9"/>
      <c r="C1358" s="9"/>
      <c r="D1358" s="11"/>
      <c r="E1358" s="12"/>
      <c r="F1358" s="9"/>
      <c r="G1358" s="9"/>
      <c r="H1358"/>
      <c r="I1358"/>
      <c r="J1358"/>
      <c r="K1358"/>
      <c r="L1358"/>
      <c r="M1358"/>
      <c r="N1358"/>
      <c r="O1358"/>
      <c r="P1358" s="9"/>
      <c r="Q1358" s="13"/>
    </row>
    <row r="1359" spans="2:17">
      <c r="B1359" s="9"/>
      <c r="C1359" s="9"/>
      <c r="D1359" s="11"/>
      <c r="E1359" s="12"/>
      <c r="F1359" s="9"/>
      <c r="G1359" s="9"/>
      <c r="H1359"/>
      <c r="I1359"/>
      <c r="J1359"/>
      <c r="K1359"/>
      <c r="L1359"/>
      <c r="M1359"/>
      <c r="N1359"/>
      <c r="O1359"/>
      <c r="P1359" s="9"/>
      <c r="Q1359" s="13"/>
    </row>
    <row r="1360" spans="2:17">
      <c r="B1360" s="9"/>
      <c r="C1360" s="9"/>
      <c r="D1360" s="11"/>
      <c r="E1360" s="12"/>
      <c r="F1360" s="9"/>
      <c r="G1360" s="9"/>
      <c r="H1360"/>
      <c r="I1360"/>
      <c r="J1360"/>
      <c r="K1360"/>
      <c r="L1360"/>
      <c r="M1360"/>
      <c r="N1360"/>
      <c r="O1360"/>
      <c r="P1360" s="9"/>
      <c r="Q1360" s="13"/>
    </row>
    <row r="1361" spans="2:17">
      <c r="B1361" s="9"/>
      <c r="C1361" s="9"/>
      <c r="D1361" s="11"/>
      <c r="E1361" s="12"/>
      <c r="F1361" s="9"/>
      <c r="G1361" s="9"/>
      <c r="H1361"/>
      <c r="I1361"/>
      <c r="J1361"/>
      <c r="K1361"/>
      <c r="L1361"/>
      <c r="M1361"/>
      <c r="N1361"/>
      <c r="O1361"/>
      <c r="P1361" s="9"/>
      <c r="Q1361" s="13"/>
    </row>
    <row r="1362" spans="2:17">
      <c r="B1362" s="9"/>
      <c r="C1362" s="9"/>
      <c r="D1362" s="11"/>
      <c r="E1362" s="12"/>
      <c r="F1362" s="9"/>
      <c r="G1362" s="9"/>
      <c r="H1362"/>
      <c r="I1362"/>
      <c r="J1362"/>
      <c r="K1362"/>
      <c r="L1362"/>
      <c r="M1362"/>
      <c r="N1362"/>
      <c r="O1362"/>
      <c r="P1362" s="9"/>
      <c r="Q1362" s="13"/>
    </row>
    <row r="1363" spans="2:17">
      <c r="B1363" s="9"/>
      <c r="C1363" s="9"/>
      <c r="D1363" s="11"/>
      <c r="E1363" s="12"/>
      <c r="F1363" s="9"/>
      <c r="G1363" s="9"/>
      <c r="H1363"/>
      <c r="I1363"/>
      <c r="J1363"/>
      <c r="K1363"/>
      <c r="L1363"/>
      <c r="M1363"/>
      <c r="N1363"/>
      <c r="O1363"/>
      <c r="P1363" s="9"/>
      <c r="Q1363" s="13"/>
    </row>
    <row r="1364" spans="2:17">
      <c r="B1364" s="9"/>
      <c r="C1364" s="9"/>
      <c r="D1364" s="11"/>
      <c r="E1364" s="12"/>
      <c r="F1364" s="9"/>
      <c r="G1364" s="9"/>
      <c r="H1364"/>
      <c r="I1364"/>
      <c r="J1364"/>
      <c r="K1364"/>
      <c r="L1364"/>
      <c r="M1364"/>
      <c r="N1364"/>
      <c r="O1364"/>
      <c r="P1364" s="9"/>
      <c r="Q1364" s="13"/>
    </row>
    <row r="1365" spans="2:17">
      <c r="B1365" s="9"/>
      <c r="C1365" s="9"/>
      <c r="D1365" s="11"/>
      <c r="E1365" s="12"/>
      <c r="F1365" s="9"/>
      <c r="G1365" s="9"/>
      <c r="H1365"/>
      <c r="I1365"/>
      <c r="J1365"/>
      <c r="K1365"/>
      <c r="L1365"/>
      <c r="M1365"/>
      <c r="N1365"/>
      <c r="O1365"/>
      <c r="P1365" s="9"/>
      <c r="Q1365" s="13"/>
    </row>
    <row r="1366" spans="2:17">
      <c r="B1366" s="9"/>
      <c r="C1366" s="9"/>
      <c r="D1366" s="11"/>
      <c r="E1366" s="12"/>
      <c r="F1366" s="9"/>
      <c r="G1366" s="9"/>
      <c r="H1366"/>
      <c r="I1366"/>
      <c r="J1366"/>
      <c r="K1366"/>
      <c r="L1366"/>
      <c r="M1366"/>
      <c r="N1366"/>
      <c r="O1366"/>
      <c r="P1366" s="9"/>
      <c r="Q1366" s="13"/>
    </row>
    <row r="1367" spans="2:17">
      <c r="B1367" s="9"/>
      <c r="C1367" s="9"/>
      <c r="D1367" s="11"/>
      <c r="E1367" s="12"/>
      <c r="F1367" s="9"/>
      <c r="G1367" s="9"/>
      <c r="H1367"/>
      <c r="I1367"/>
      <c r="J1367"/>
      <c r="K1367"/>
      <c r="L1367"/>
      <c r="M1367"/>
      <c r="N1367"/>
      <c r="O1367"/>
      <c r="P1367" s="9"/>
      <c r="Q1367" s="13"/>
    </row>
    <row r="1368" spans="2:17">
      <c r="B1368" s="9"/>
      <c r="C1368" s="9"/>
      <c r="D1368" s="11"/>
      <c r="E1368" s="12"/>
      <c r="F1368" s="9"/>
      <c r="G1368" s="9"/>
      <c r="H1368"/>
      <c r="I1368"/>
      <c r="J1368"/>
      <c r="K1368"/>
      <c r="L1368"/>
      <c r="M1368"/>
      <c r="N1368"/>
      <c r="O1368"/>
      <c r="P1368" s="9"/>
      <c r="Q1368" s="13"/>
    </row>
    <row r="1369" spans="2:17">
      <c r="B1369" s="9"/>
      <c r="C1369" s="9"/>
      <c r="D1369" s="11"/>
      <c r="E1369" s="12"/>
      <c r="F1369" s="9"/>
      <c r="G1369" s="9"/>
      <c r="H1369"/>
      <c r="I1369"/>
      <c r="J1369"/>
      <c r="K1369"/>
      <c r="L1369"/>
      <c r="M1369"/>
      <c r="N1369"/>
      <c r="O1369"/>
      <c r="P1369" s="9"/>
      <c r="Q1369" s="13"/>
    </row>
    <row r="1370" spans="2:17">
      <c r="B1370" s="9"/>
      <c r="C1370" s="9"/>
      <c r="D1370" s="11"/>
      <c r="E1370" s="12"/>
      <c r="F1370" s="9"/>
      <c r="G1370" s="9"/>
      <c r="H1370"/>
      <c r="I1370"/>
      <c r="J1370"/>
      <c r="K1370"/>
      <c r="L1370"/>
      <c r="M1370"/>
      <c r="N1370"/>
      <c r="O1370"/>
      <c r="P1370" s="9"/>
      <c r="Q1370" s="13"/>
    </row>
    <row r="1371" spans="2:17">
      <c r="B1371" s="9"/>
      <c r="C1371" s="9"/>
      <c r="D1371" s="11"/>
      <c r="E1371" s="12"/>
      <c r="F1371" s="9"/>
      <c r="G1371" s="9"/>
      <c r="H1371"/>
      <c r="I1371"/>
      <c r="J1371"/>
      <c r="K1371"/>
      <c r="L1371"/>
      <c r="M1371"/>
      <c r="N1371"/>
      <c r="O1371"/>
      <c r="P1371" s="9"/>
      <c r="Q1371" s="13"/>
    </row>
    <row r="1372" spans="2:17">
      <c r="B1372" s="9"/>
      <c r="C1372" s="9"/>
      <c r="D1372" s="11"/>
      <c r="E1372" s="12"/>
      <c r="F1372" s="9"/>
      <c r="G1372" s="9"/>
      <c r="H1372"/>
      <c r="I1372"/>
      <c r="J1372"/>
      <c r="K1372"/>
      <c r="L1372"/>
      <c r="M1372"/>
      <c r="N1372"/>
      <c r="O1372"/>
      <c r="P1372" s="9"/>
      <c r="Q1372" s="13"/>
    </row>
    <row r="1373" spans="2:17">
      <c r="B1373" s="9"/>
      <c r="C1373" s="9"/>
      <c r="D1373" s="11"/>
      <c r="E1373" s="12"/>
      <c r="F1373" s="9"/>
      <c r="G1373" s="9"/>
      <c r="H1373"/>
      <c r="I1373"/>
      <c r="J1373"/>
      <c r="K1373"/>
      <c r="L1373"/>
      <c r="M1373"/>
      <c r="N1373"/>
      <c r="O1373"/>
      <c r="P1373" s="9"/>
      <c r="Q1373" s="13"/>
    </row>
    <row r="1374" spans="2:17">
      <c r="B1374" s="9"/>
      <c r="C1374" s="9"/>
      <c r="D1374" s="11"/>
      <c r="E1374" s="12"/>
      <c r="F1374" s="9"/>
      <c r="G1374" s="9"/>
      <c r="H1374"/>
      <c r="I1374"/>
      <c r="J1374"/>
      <c r="K1374"/>
      <c r="L1374"/>
      <c r="M1374"/>
      <c r="N1374"/>
      <c r="O1374"/>
      <c r="P1374" s="9"/>
      <c r="Q1374" s="13"/>
    </row>
    <row r="1375" spans="2:17">
      <c r="B1375" s="9"/>
      <c r="C1375" s="9"/>
      <c r="D1375" s="11"/>
      <c r="E1375" s="12"/>
      <c r="F1375" s="9"/>
      <c r="G1375" s="9"/>
      <c r="H1375"/>
      <c r="I1375"/>
      <c r="J1375"/>
      <c r="K1375"/>
      <c r="L1375"/>
      <c r="M1375"/>
      <c r="N1375"/>
      <c r="O1375"/>
      <c r="P1375" s="9"/>
      <c r="Q1375" s="13"/>
    </row>
    <row r="1376" spans="2:17">
      <c r="B1376" s="9"/>
      <c r="C1376" s="9"/>
      <c r="D1376" s="11"/>
      <c r="E1376" s="12"/>
      <c r="F1376" s="9"/>
      <c r="G1376" s="9"/>
      <c r="H1376"/>
      <c r="I1376"/>
      <c r="J1376"/>
      <c r="K1376"/>
      <c r="L1376"/>
      <c r="M1376"/>
      <c r="N1376"/>
      <c r="O1376"/>
      <c r="P1376" s="9"/>
      <c r="Q1376" s="13"/>
    </row>
    <row r="1377" spans="2:17">
      <c r="B1377" s="9"/>
      <c r="C1377" s="9"/>
      <c r="D1377" s="11"/>
      <c r="E1377" s="12"/>
      <c r="F1377" s="9"/>
      <c r="G1377" s="9"/>
      <c r="H1377"/>
      <c r="I1377"/>
      <c r="J1377"/>
      <c r="K1377"/>
      <c r="L1377"/>
      <c r="M1377"/>
      <c r="N1377"/>
      <c r="O1377"/>
      <c r="P1377" s="9"/>
      <c r="Q1377" s="13"/>
    </row>
    <row r="1378" spans="2:17">
      <c r="B1378" s="9"/>
      <c r="C1378" s="9"/>
      <c r="D1378" s="11"/>
      <c r="E1378" s="12"/>
      <c r="F1378" s="9"/>
      <c r="G1378" s="9"/>
      <c r="H1378"/>
      <c r="I1378"/>
      <c r="J1378"/>
      <c r="K1378"/>
      <c r="L1378"/>
      <c r="M1378"/>
      <c r="N1378"/>
      <c r="O1378"/>
      <c r="P1378" s="9"/>
      <c r="Q1378" s="13"/>
    </row>
    <row r="1379" spans="2:17">
      <c r="B1379" s="9"/>
      <c r="C1379" s="9"/>
      <c r="D1379" s="11"/>
      <c r="E1379" s="12"/>
      <c r="F1379" s="9"/>
      <c r="G1379" s="9"/>
      <c r="H1379"/>
      <c r="I1379"/>
      <c r="J1379"/>
      <c r="K1379"/>
      <c r="L1379"/>
      <c r="M1379"/>
      <c r="N1379"/>
      <c r="O1379"/>
      <c r="P1379" s="9"/>
      <c r="Q1379" s="13"/>
    </row>
    <row r="1380" spans="2:17">
      <c r="B1380" s="9"/>
      <c r="C1380" s="9"/>
      <c r="D1380" s="11"/>
      <c r="E1380" s="12"/>
      <c r="F1380" s="9"/>
      <c r="G1380" s="9"/>
      <c r="H1380"/>
      <c r="I1380"/>
      <c r="J1380"/>
      <c r="K1380"/>
      <c r="L1380"/>
      <c r="M1380"/>
      <c r="N1380"/>
      <c r="O1380"/>
      <c r="P1380" s="9"/>
      <c r="Q1380" s="13"/>
    </row>
    <row r="1381" spans="2:17">
      <c r="B1381" s="9"/>
      <c r="C1381" s="9"/>
      <c r="D1381" s="11"/>
      <c r="E1381" s="12"/>
      <c r="F1381" s="9"/>
      <c r="G1381" s="9"/>
      <c r="H1381"/>
      <c r="I1381"/>
      <c r="J1381"/>
      <c r="K1381"/>
      <c r="L1381"/>
      <c r="M1381"/>
      <c r="N1381"/>
      <c r="O1381"/>
      <c r="P1381" s="9"/>
      <c r="Q1381" s="13"/>
    </row>
    <row r="1382" spans="2:17">
      <c r="B1382" s="9"/>
      <c r="C1382" s="9"/>
      <c r="D1382" s="11"/>
      <c r="E1382" s="12"/>
      <c r="F1382" s="9"/>
      <c r="G1382" s="9"/>
      <c r="H1382"/>
      <c r="I1382"/>
      <c r="J1382"/>
      <c r="K1382"/>
      <c r="L1382"/>
      <c r="M1382"/>
      <c r="N1382"/>
      <c r="O1382"/>
      <c r="P1382" s="9"/>
      <c r="Q1382" s="13"/>
    </row>
    <row r="1383" spans="2:17">
      <c r="B1383" s="9"/>
      <c r="C1383" s="9"/>
      <c r="D1383" s="11"/>
      <c r="E1383" s="12"/>
      <c r="F1383" s="9"/>
      <c r="G1383" s="9"/>
      <c r="H1383"/>
      <c r="I1383"/>
      <c r="J1383"/>
      <c r="K1383"/>
      <c r="L1383"/>
      <c r="M1383"/>
      <c r="N1383"/>
      <c r="O1383"/>
      <c r="P1383" s="9"/>
      <c r="Q1383" s="13"/>
    </row>
    <row r="1384" spans="2:17">
      <c r="B1384" s="9"/>
      <c r="C1384" s="9"/>
      <c r="D1384" s="11"/>
      <c r="E1384" s="12"/>
      <c r="F1384" s="9"/>
      <c r="G1384" s="9"/>
      <c r="H1384"/>
      <c r="I1384"/>
      <c r="J1384"/>
      <c r="K1384"/>
      <c r="L1384"/>
      <c r="M1384"/>
      <c r="N1384"/>
      <c r="O1384"/>
      <c r="P1384" s="9"/>
      <c r="Q1384" s="13"/>
    </row>
    <row r="1385" spans="2:17">
      <c r="B1385" s="9"/>
      <c r="C1385" s="9"/>
      <c r="D1385" s="11"/>
      <c r="E1385" s="12"/>
      <c r="F1385" s="9"/>
      <c r="G1385" s="9"/>
      <c r="H1385"/>
      <c r="I1385"/>
      <c r="J1385"/>
      <c r="K1385"/>
      <c r="L1385"/>
      <c r="M1385"/>
      <c r="N1385"/>
      <c r="O1385"/>
      <c r="P1385" s="9"/>
      <c r="Q1385" s="13"/>
    </row>
    <row r="1386" spans="2:17">
      <c r="B1386" s="9"/>
      <c r="C1386" s="9"/>
      <c r="D1386" s="11"/>
      <c r="E1386" s="12"/>
      <c r="F1386" s="9"/>
      <c r="G1386" s="9"/>
      <c r="H1386"/>
      <c r="I1386"/>
      <c r="J1386"/>
      <c r="K1386"/>
      <c r="L1386"/>
      <c r="M1386"/>
      <c r="N1386"/>
      <c r="O1386"/>
      <c r="P1386" s="9"/>
      <c r="Q1386" s="13"/>
    </row>
    <row r="1387" spans="2:17">
      <c r="B1387" s="9"/>
      <c r="C1387" s="9"/>
      <c r="D1387" s="11"/>
      <c r="E1387" s="12"/>
      <c r="F1387" s="9"/>
      <c r="G1387" s="9"/>
      <c r="H1387"/>
      <c r="I1387"/>
      <c r="J1387"/>
      <c r="K1387"/>
      <c r="L1387"/>
      <c r="M1387"/>
      <c r="N1387"/>
      <c r="O1387"/>
      <c r="P1387" s="9"/>
      <c r="Q1387" s="13"/>
    </row>
    <row r="1388" spans="2:17">
      <c r="B1388" s="9"/>
      <c r="C1388" s="9"/>
      <c r="D1388" s="11"/>
      <c r="E1388" s="12"/>
      <c r="F1388" s="9"/>
      <c r="G1388" s="9"/>
      <c r="H1388"/>
      <c r="I1388"/>
      <c r="J1388"/>
      <c r="K1388"/>
      <c r="L1388"/>
      <c r="M1388"/>
      <c r="N1388"/>
      <c r="O1388"/>
      <c r="P1388" s="9"/>
      <c r="Q1388" s="13"/>
    </row>
    <row r="1389" spans="2:17">
      <c r="B1389" s="9"/>
      <c r="C1389" s="9"/>
      <c r="D1389" s="11"/>
      <c r="E1389" s="12"/>
      <c r="F1389" s="9"/>
      <c r="G1389" s="9"/>
      <c r="H1389"/>
      <c r="I1389"/>
      <c r="J1389"/>
      <c r="K1389"/>
      <c r="L1389"/>
      <c r="M1389"/>
      <c r="N1389"/>
      <c r="O1389"/>
      <c r="P1389" s="9"/>
      <c r="Q1389" s="13"/>
    </row>
    <row r="1390" spans="2:17">
      <c r="B1390" s="9"/>
      <c r="C1390" s="9"/>
      <c r="D1390" s="11"/>
      <c r="E1390" s="12"/>
      <c r="F1390" s="9"/>
      <c r="G1390" s="9"/>
      <c r="H1390"/>
      <c r="I1390"/>
      <c r="J1390"/>
      <c r="K1390"/>
      <c r="L1390"/>
      <c r="M1390"/>
      <c r="N1390"/>
      <c r="O1390"/>
      <c r="P1390" s="9"/>
      <c r="Q1390" s="13"/>
    </row>
    <row r="1391" spans="2:17">
      <c r="B1391" s="9"/>
      <c r="C1391" s="9"/>
      <c r="D1391" s="11"/>
      <c r="E1391" s="12"/>
      <c r="F1391" s="9"/>
      <c r="G1391" s="9"/>
      <c r="H1391"/>
      <c r="I1391"/>
      <c r="J1391"/>
      <c r="K1391"/>
      <c r="L1391"/>
      <c r="M1391"/>
      <c r="N1391"/>
      <c r="O1391"/>
      <c r="P1391" s="9"/>
      <c r="Q1391" s="13"/>
    </row>
    <row r="1392" spans="2:17">
      <c r="B1392" s="9"/>
      <c r="C1392" s="9"/>
      <c r="D1392" s="11"/>
      <c r="E1392" s="12"/>
      <c r="F1392" s="9"/>
      <c r="G1392" s="9"/>
      <c r="H1392"/>
      <c r="I1392"/>
      <c r="J1392"/>
      <c r="K1392"/>
      <c r="L1392"/>
      <c r="M1392"/>
      <c r="N1392"/>
      <c r="O1392"/>
      <c r="P1392" s="9"/>
      <c r="Q1392" s="13"/>
    </row>
    <row r="1393" spans="2:17">
      <c r="B1393" s="9"/>
      <c r="C1393" s="9"/>
      <c r="D1393" s="11"/>
      <c r="E1393" s="12"/>
      <c r="F1393" s="9"/>
      <c r="G1393" s="9"/>
      <c r="H1393"/>
      <c r="I1393"/>
      <c r="J1393"/>
      <c r="K1393"/>
      <c r="L1393"/>
      <c r="M1393"/>
      <c r="N1393"/>
      <c r="O1393"/>
      <c r="P1393" s="9"/>
      <c r="Q1393" s="13"/>
    </row>
    <row r="1394" spans="2:17">
      <c r="B1394" s="9"/>
      <c r="C1394" s="9"/>
      <c r="D1394" s="11"/>
      <c r="E1394" s="12"/>
      <c r="F1394" s="9"/>
      <c r="G1394" s="9"/>
      <c r="H1394"/>
      <c r="I1394"/>
      <c r="J1394"/>
      <c r="K1394"/>
      <c r="L1394"/>
      <c r="M1394"/>
      <c r="N1394"/>
      <c r="O1394"/>
      <c r="P1394" s="9"/>
      <c r="Q1394" s="13"/>
    </row>
    <row r="1395" spans="2:17">
      <c r="B1395" s="9"/>
      <c r="C1395" s="9"/>
      <c r="D1395" s="11"/>
      <c r="E1395" s="12"/>
      <c r="F1395" s="9"/>
      <c r="G1395" s="9"/>
      <c r="H1395"/>
      <c r="I1395"/>
      <c r="J1395"/>
      <c r="K1395"/>
      <c r="L1395"/>
      <c r="M1395"/>
      <c r="N1395"/>
      <c r="O1395"/>
      <c r="P1395" s="9"/>
      <c r="Q1395" s="13"/>
    </row>
    <row r="1396" spans="2:17">
      <c r="B1396" s="9"/>
      <c r="C1396" s="9"/>
      <c r="D1396" s="11"/>
      <c r="E1396" s="12"/>
      <c r="F1396" s="9"/>
      <c r="G1396" s="9"/>
      <c r="H1396"/>
      <c r="I1396"/>
      <c r="J1396"/>
      <c r="K1396"/>
      <c r="L1396"/>
      <c r="M1396"/>
      <c r="N1396"/>
      <c r="O1396"/>
      <c r="P1396" s="9"/>
      <c r="Q1396" s="13"/>
    </row>
    <row r="1397" spans="2:17">
      <c r="B1397" s="9"/>
      <c r="C1397" s="9"/>
      <c r="D1397" s="11"/>
      <c r="E1397" s="12"/>
      <c r="F1397" s="9"/>
      <c r="G1397" s="9"/>
      <c r="H1397"/>
      <c r="I1397"/>
      <c r="J1397"/>
      <c r="K1397"/>
      <c r="L1397"/>
      <c r="M1397"/>
      <c r="N1397"/>
      <c r="O1397"/>
      <c r="P1397" s="9"/>
      <c r="Q1397" s="13"/>
    </row>
    <row r="1398" spans="2:17">
      <c r="B1398" s="9"/>
      <c r="C1398" s="9"/>
      <c r="D1398" s="11"/>
      <c r="E1398" s="12"/>
      <c r="F1398" s="9"/>
      <c r="G1398" s="9"/>
      <c r="H1398"/>
      <c r="I1398"/>
      <c r="J1398"/>
      <c r="K1398"/>
      <c r="L1398"/>
      <c r="M1398"/>
      <c r="N1398"/>
      <c r="O1398"/>
      <c r="P1398" s="9"/>
      <c r="Q1398" s="13"/>
    </row>
    <row r="1399" spans="2:17">
      <c r="B1399" s="9"/>
      <c r="C1399" s="9"/>
      <c r="D1399" s="11"/>
      <c r="E1399" s="12"/>
      <c r="F1399" s="9"/>
      <c r="G1399" s="9"/>
      <c r="H1399"/>
      <c r="I1399"/>
      <c r="J1399"/>
      <c r="K1399"/>
      <c r="L1399"/>
      <c r="M1399"/>
      <c r="N1399"/>
      <c r="O1399"/>
      <c r="P1399" s="9"/>
      <c r="Q1399" s="13"/>
    </row>
    <row r="1400" spans="2:17">
      <c r="B1400" s="9"/>
      <c r="C1400" s="9"/>
      <c r="D1400" s="11"/>
      <c r="E1400" s="12"/>
      <c r="F1400" s="9"/>
      <c r="G1400" s="9"/>
      <c r="H1400"/>
      <c r="I1400"/>
      <c r="J1400"/>
      <c r="K1400"/>
      <c r="L1400"/>
      <c r="M1400"/>
      <c r="N1400"/>
      <c r="O1400"/>
      <c r="P1400" s="9"/>
      <c r="Q1400" s="13"/>
    </row>
    <row r="1401" spans="2:17">
      <c r="B1401" s="9"/>
      <c r="C1401" s="9"/>
      <c r="D1401" s="11"/>
      <c r="E1401" s="12"/>
      <c r="F1401" s="9"/>
      <c r="G1401" s="9"/>
      <c r="H1401"/>
      <c r="I1401"/>
      <c r="J1401"/>
      <c r="K1401"/>
      <c r="L1401"/>
      <c r="M1401"/>
      <c r="N1401"/>
      <c r="O1401"/>
      <c r="P1401" s="9"/>
      <c r="Q1401" s="13"/>
    </row>
    <row r="1402" spans="2:17">
      <c r="B1402" s="9"/>
      <c r="C1402" s="9"/>
      <c r="D1402" s="11"/>
      <c r="E1402" s="12"/>
      <c r="F1402" s="9"/>
      <c r="G1402" s="9"/>
      <c r="H1402"/>
      <c r="I1402"/>
      <c r="J1402"/>
      <c r="K1402"/>
      <c r="L1402"/>
      <c r="M1402"/>
      <c r="N1402"/>
      <c r="O1402"/>
      <c r="P1402" s="9"/>
      <c r="Q1402" s="13"/>
    </row>
    <row r="1403" spans="2:17">
      <c r="B1403" s="9"/>
      <c r="C1403" s="9"/>
      <c r="D1403" s="11"/>
      <c r="E1403" s="12"/>
      <c r="F1403" s="9"/>
      <c r="G1403" s="9"/>
      <c r="H1403"/>
      <c r="I1403"/>
      <c r="J1403"/>
      <c r="K1403"/>
      <c r="L1403"/>
      <c r="M1403"/>
      <c r="N1403"/>
      <c r="O1403"/>
      <c r="P1403" s="9"/>
      <c r="Q1403" s="13"/>
    </row>
    <row r="1404" spans="2:17">
      <c r="B1404" s="9"/>
      <c r="C1404" s="9"/>
      <c r="D1404" s="11"/>
      <c r="E1404" s="12"/>
      <c r="F1404" s="9"/>
      <c r="G1404" s="9"/>
      <c r="H1404"/>
      <c r="I1404"/>
      <c r="J1404"/>
      <c r="K1404"/>
      <c r="L1404"/>
      <c r="M1404"/>
      <c r="N1404"/>
      <c r="O1404"/>
      <c r="P1404" s="9"/>
      <c r="Q1404" s="13"/>
    </row>
    <row r="1405" spans="2:17">
      <c r="B1405" s="9"/>
      <c r="C1405" s="9"/>
      <c r="D1405" s="11"/>
      <c r="E1405" s="12"/>
      <c r="F1405" s="9"/>
      <c r="G1405" s="9"/>
      <c r="H1405"/>
      <c r="I1405"/>
      <c r="J1405"/>
      <c r="K1405"/>
      <c r="L1405"/>
      <c r="M1405"/>
      <c r="N1405"/>
      <c r="O1405"/>
      <c r="P1405" s="9"/>
      <c r="Q1405" s="13"/>
    </row>
    <row r="1406" spans="2:17">
      <c r="B1406" s="9"/>
      <c r="C1406" s="9"/>
      <c r="D1406" s="11"/>
      <c r="E1406" s="12"/>
      <c r="F1406" s="9"/>
      <c r="G1406" s="9"/>
      <c r="H1406"/>
      <c r="I1406"/>
      <c r="J1406"/>
      <c r="K1406"/>
      <c r="L1406"/>
      <c r="M1406"/>
      <c r="N1406"/>
      <c r="O1406"/>
      <c r="P1406" s="9"/>
      <c r="Q1406" s="13"/>
    </row>
    <row r="1407" spans="2:17">
      <c r="B1407" s="9"/>
      <c r="C1407" s="9"/>
      <c r="D1407" s="11"/>
      <c r="E1407" s="12"/>
      <c r="F1407" s="9"/>
      <c r="G1407" s="9"/>
      <c r="H1407"/>
      <c r="I1407"/>
      <c r="J1407"/>
      <c r="K1407"/>
      <c r="L1407"/>
      <c r="M1407"/>
      <c r="N1407"/>
      <c r="O1407"/>
      <c r="P1407" s="9"/>
      <c r="Q1407" s="13"/>
    </row>
    <row r="1408" spans="2:17">
      <c r="B1408" s="9"/>
      <c r="C1408" s="9"/>
      <c r="D1408" s="11"/>
      <c r="E1408" s="12"/>
      <c r="F1408" s="9"/>
      <c r="G1408" s="9"/>
      <c r="H1408"/>
      <c r="I1408"/>
      <c r="J1408"/>
      <c r="K1408"/>
      <c r="L1408"/>
      <c r="M1408"/>
      <c r="N1408"/>
      <c r="O1408"/>
      <c r="P1408" s="9"/>
      <c r="Q1408" s="13"/>
    </row>
    <row r="1409" spans="2:17">
      <c r="B1409" s="9"/>
      <c r="C1409" s="9"/>
      <c r="D1409" s="11"/>
      <c r="E1409" s="12"/>
      <c r="F1409" s="9"/>
      <c r="G1409" s="9"/>
      <c r="H1409"/>
      <c r="I1409"/>
      <c r="J1409"/>
      <c r="K1409"/>
      <c r="L1409"/>
      <c r="M1409"/>
      <c r="N1409"/>
      <c r="O1409"/>
      <c r="P1409" s="9"/>
      <c r="Q1409" s="13"/>
    </row>
    <row r="1410" spans="2:17">
      <c r="B1410" s="9"/>
      <c r="C1410" s="9"/>
      <c r="D1410" s="11"/>
      <c r="E1410" s="12"/>
      <c r="F1410" s="9"/>
      <c r="G1410" s="9"/>
      <c r="H1410"/>
      <c r="I1410"/>
      <c r="J1410"/>
      <c r="K1410"/>
      <c r="L1410"/>
      <c r="M1410"/>
      <c r="N1410"/>
      <c r="O1410"/>
      <c r="P1410" s="9"/>
      <c r="Q1410" s="13"/>
    </row>
    <row r="1411" spans="2:17">
      <c r="B1411" s="9"/>
      <c r="C1411" s="9"/>
      <c r="D1411" s="11"/>
      <c r="E1411" s="12"/>
      <c r="F1411" s="9"/>
      <c r="G1411" s="9"/>
      <c r="H1411"/>
      <c r="I1411"/>
      <c r="J1411"/>
      <c r="K1411"/>
      <c r="L1411"/>
      <c r="M1411"/>
      <c r="N1411"/>
      <c r="O1411"/>
      <c r="P1411" s="9"/>
      <c r="Q1411" s="13"/>
    </row>
    <row r="1412" spans="2:17">
      <c r="B1412" s="9"/>
      <c r="C1412" s="9"/>
      <c r="D1412" s="11"/>
      <c r="E1412" s="12"/>
      <c r="F1412" s="9"/>
      <c r="G1412" s="9"/>
      <c r="H1412"/>
      <c r="I1412"/>
      <c r="J1412"/>
      <c r="K1412"/>
      <c r="L1412"/>
      <c r="M1412"/>
      <c r="N1412"/>
      <c r="O1412"/>
      <c r="P1412" s="9"/>
      <c r="Q1412" s="13"/>
    </row>
    <row r="1413" spans="2:17">
      <c r="B1413" s="9"/>
      <c r="C1413" s="9"/>
      <c r="D1413" s="11"/>
      <c r="E1413" s="12"/>
      <c r="F1413" s="9"/>
      <c r="G1413" s="9"/>
      <c r="H1413"/>
      <c r="I1413"/>
      <c r="J1413"/>
      <c r="K1413"/>
      <c r="L1413"/>
      <c r="M1413"/>
      <c r="N1413"/>
      <c r="O1413"/>
      <c r="P1413" s="9"/>
      <c r="Q1413" s="13"/>
    </row>
    <row r="1414" spans="2:17">
      <c r="B1414" s="9"/>
      <c r="C1414" s="9"/>
      <c r="D1414" s="11"/>
      <c r="E1414" s="12"/>
      <c r="F1414" s="9"/>
      <c r="G1414" s="9"/>
      <c r="H1414"/>
      <c r="I1414"/>
      <c r="J1414"/>
      <c r="K1414"/>
      <c r="L1414"/>
      <c r="M1414"/>
      <c r="N1414"/>
      <c r="O1414"/>
      <c r="P1414" s="9"/>
      <c r="Q1414" s="13"/>
    </row>
    <row r="1415" spans="2:17">
      <c r="B1415" s="9"/>
      <c r="C1415" s="9"/>
      <c r="D1415" s="11"/>
      <c r="E1415" s="12"/>
      <c r="F1415" s="9"/>
      <c r="G1415" s="9"/>
      <c r="H1415"/>
      <c r="I1415"/>
      <c r="J1415"/>
      <c r="K1415"/>
      <c r="L1415"/>
      <c r="M1415"/>
      <c r="N1415"/>
      <c r="O1415"/>
      <c r="P1415" s="9"/>
      <c r="Q1415" s="13"/>
    </row>
    <row r="1416" spans="2:17">
      <c r="B1416" s="9"/>
      <c r="C1416" s="9"/>
      <c r="D1416" s="11"/>
      <c r="E1416" s="12"/>
      <c r="F1416" s="9"/>
      <c r="G1416" s="9"/>
      <c r="H1416"/>
      <c r="I1416"/>
      <c r="J1416"/>
      <c r="K1416"/>
      <c r="L1416"/>
      <c r="M1416"/>
      <c r="N1416"/>
      <c r="O1416"/>
      <c r="P1416" s="9"/>
      <c r="Q1416" s="13"/>
    </row>
    <row r="1417" spans="2:17">
      <c r="B1417" s="9"/>
      <c r="C1417" s="9"/>
      <c r="D1417" s="11"/>
      <c r="E1417" s="12"/>
      <c r="F1417" s="9"/>
      <c r="G1417" s="9"/>
      <c r="H1417"/>
      <c r="I1417"/>
      <c r="J1417"/>
      <c r="K1417"/>
      <c r="L1417"/>
      <c r="M1417"/>
      <c r="N1417"/>
      <c r="O1417"/>
      <c r="P1417" s="9"/>
      <c r="Q1417" s="13"/>
    </row>
    <row r="1418" spans="2:17">
      <c r="B1418" s="9"/>
      <c r="C1418" s="9"/>
      <c r="D1418" s="11"/>
      <c r="E1418" s="12"/>
      <c r="F1418" s="9"/>
      <c r="G1418" s="9"/>
      <c r="H1418"/>
      <c r="I1418"/>
      <c r="J1418"/>
      <c r="K1418"/>
      <c r="L1418"/>
      <c r="M1418"/>
      <c r="N1418"/>
      <c r="O1418"/>
      <c r="P1418" s="9"/>
      <c r="Q1418" s="13"/>
    </row>
    <row r="1419" spans="2:17">
      <c r="B1419" s="9"/>
      <c r="C1419" s="9"/>
      <c r="D1419" s="11"/>
      <c r="E1419" s="12"/>
      <c r="F1419" s="9"/>
      <c r="G1419" s="9"/>
      <c r="H1419"/>
      <c r="I1419"/>
      <c r="J1419"/>
      <c r="K1419"/>
      <c r="L1419"/>
      <c r="M1419"/>
      <c r="N1419"/>
      <c r="O1419"/>
      <c r="P1419" s="9"/>
      <c r="Q1419" s="13"/>
    </row>
    <row r="1420" spans="2:17">
      <c r="B1420" s="9"/>
      <c r="C1420" s="9"/>
      <c r="D1420" s="11"/>
      <c r="E1420" s="12"/>
      <c r="F1420" s="9"/>
      <c r="G1420" s="9"/>
      <c r="H1420"/>
      <c r="I1420"/>
      <c r="J1420"/>
      <c r="K1420"/>
      <c r="L1420"/>
      <c r="M1420"/>
      <c r="N1420"/>
      <c r="O1420"/>
      <c r="P1420" s="9"/>
      <c r="Q1420" s="13"/>
    </row>
    <row r="1421" spans="2:17">
      <c r="B1421" s="9"/>
      <c r="C1421" s="9"/>
      <c r="D1421" s="11"/>
      <c r="E1421" s="12"/>
      <c r="F1421" s="9"/>
      <c r="G1421" s="9"/>
      <c r="H1421"/>
      <c r="I1421"/>
      <c r="J1421"/>
      <c r="K1421"/>
      <c r="L1421"/>
      <c r="M1421"/>
      <c r="N1421"/>
      <c r="O1421"/>
      <c r="P1421" s="9"/>
      <c r="Q1421" s="13"/>
    </row>
    <row r="1422" spans="2:17">
      <c r="B1422" s="9"/>
      <c r="C1422" s="9"/>
      <c r="D1422" s="11"/>
      <c r="E1422" s="12"/>
      <c r="F1422" s="9"/>
      <c r="G1422" s="9"/>
      <c r="H1422"/>
      <c r="I1422"/>
      <c r="J1422"/>
      <c r="K1422"/>
      <c r="L1422"/>
      <c r="M1422"/>
      <c r="N1422"/>
      <c r="O1422"/>
      <c r="P1422" s="9"/>
      <c r="Q1422" s="13"/>
    </row>
    <row r="1423" spans="2:17">
      <c r="B1423" s="9"/>
      <c r="C1423" s="9"/>
      <c r="D1423" s="11"/>
      <c r="E1423" s="12"/>
      <c r="F1423" s="9"/>
      <c r="G1423" s="9"/>
      <c r="H1423"/>
      <c r="I1423"/>
      <c r="J1423"/>
      <c r="K1423"/>
      <c r="L1423"/>
      <c r="M1423"/>
      <c r="N1423"/>
      <c r="O1423"/>
      <c r="P1423" s="9"/>
      <c r="Q1423" s="13"/>
    </row>
    <row r="1424" spans="2:17">
      <c r="B1424" s="9"/>
      <c r="C1424" s="9"/>
      <c r="D1424" s="11"/>
      <c r="E1424" s="12"/>
      <c r="F1424" s="9"/>
      <c r="G1424" s="9"/>
      <c r="H1424"/>
      <c r="I1424"/>
      <c r="J1424"/>
      <c r="K1424"/>
      <c r="L1424"/>
      <c r="M1424"/>
      <c r="N1424"/>
      <c r="O1424"/>
      <c r="P1424" s="9"/>
      <c r="Q1424" s="13"/>
    </row>
    <row r="1425" spans="2:17">
      <c r="B1425" s="9"/>
      <c r="C1425" s="9"/>
      <c r="D1425" s="11"/>
      <c r="E1425" s="12"/>
      <c r="F1425" s="9"/>
      <c r="G1425" s="9"/>
      <c r="H1425"/>
      <c r="I1425"/>
      <c r="J1425"/>
      <c r="K1425"/>
      <c r="L1425"/>
      <c r="M1425"/>
      <c r="N1425"/>
      <c r="O1425"/>
      <c r="P1425" s="9"/>
      <c r="Q1425" s="13"/>
    </row>
    <row r="1426" spans="2:17">
      <c r="B1426" s="9"/>
      <c r="C1426" s="9"/>
      <c r="D1426" s="11"/>
      <c r="E1426" s="12"/>
      <c r="F1426" s="9"/>
      <c r="G1426" s="9"/>
      <c r="H1426"/>
      <c r="I1426"/>
      <c r="J1426"/>
      <c r="K1426"/>
      <c r="L1426"/>
      <c r="M1426"/>
      <c r="N1426"/>
      <c r="O1426"/>
      <c r="P1426" s="9"/>
      <c r="Q1426" s="13"/>
    </row>
    <row r="1427" spans="2:17">
      <c r="B1427" s="9"/>
      <c r="C1427" s="9"/>
      <c r="D1427" s="11"/>
      <c r="E1427" s="12"/>
      <c r="F1427" s="9"/>
      <c r="G1427" s="9"/>
      <c r="H1427"/>
      <c r="I1427"/>
      <c r="J1427"/>
      <c r="K1427"/>
      <c r="L1427"/>
      <c r="M1427"/>
      <c r="N1427"/>
      <c r="O1427"/>
      <c r="P1427" s="9"/>
      <c r="Q1427" s="13"/>
    </row>
    <row r="1428" spans="2:17">
      <c r="B1428" s="9"/>
      <c r="C1428" s="9"/>
      <c r="D1428" s="11"/>
      <c r="E1428" s="12"/>
      <c r="F1428" s="9"/>
      <c r="G1428" s="9"/>
      <c r="H1428"/>
      <c r="I1428"/>
      <c r="J1428"/>
      <c r="K1428"/>
      <c r="L1428"/>
      <c r="M1428"/>
      <c r="N1428"/>
      <c r="O1428"/>
      <c r="P1428" s="9"/>
      <c r="Q1428" s="13"/>
    </row>
    <row r="1429" spans="2:17">
      <c r="B1429" s="9"/>
      <c r="C1429" s="9"/>
      <c r="D1429" s="11"/>
      <c r="E1429" s="12"/>
      <c r="F1429" s="9"/>
      <c r="G1429" s="9"/>
      <c r="H1429"/>
      <c r="I1429"/>
      <c r="J1429"/>
      <c r="K1429"/>
      <c r="L1429"/>
      <c r="M1429"/>
      <c r="N1429"/>
      <c r="O1429"/>
      <c r="P1429" s="9"/>
      <c r="Q1429" s="13"/>
    </row>
    <row r="1430" spans="2:17">
      <c r="B1430" s="9"/>
      <c r="C1430" s="9"/>
      <c r="D1430" s="11"/>
      <c r="E1430" s="12"/>
      <c r="F1430" s="9"/>
      <c r="G1430" s="9"/>
      <c r="H1430"/>
      <c r="I1430"/>
      <c r="J1430"/>
      <c r="K1430"/>
      <c r="L1430"/>
      <c r="M1430"/>
      <c r="N1430"/>
      <c r="O1430"/>
      <c r="P1430" s="9"/>
      <c r="Q1430" s="13"/>
    </row>
    <row r="1431" spans="2:17">
      <c r="B1431" s="9"/>
      <c r="C1431" s="9"/>
      <c r="D1431" s="11"/>
      <c r="E1431" s="12"/>
      <c r="F1431" s="9"/>
      <c r="G1431" s="9"/>
      <c r="H1431"/>
      <c r="I1431"/>
      <c r="J1431"/>
      <c r="K1431"/>
      <c r="L1431"/>
      <c r="M1431"/>
      <c r="N1431"/>
      <c r="O1431"/>
      <c r="P1431" s="9"/>
      <c r="Q1431" s="13"/>
    </row>
    <row r="1432" spans="2:17">
      <c r="B1432" s="9"/>
      <c r="C1432" s="9"/>
      <c r="D1432" s="11"/>
      <c r="E1432" s="12"/>
      <c r="F1432" s="9"/>
      <c r="G1432" s="9"/>
      <c r="H1432"/>
      <c r="I1432"/>
      <c r="J1432"/>
      <c r="K1432"/>
      <c r="L1432"/>
      <c r="M1432"/>
      <c r="N1432"/>
      <c r="O1432"/>
      <c r="P1432" s="9"/>
      <c r="Q1432" s="13"/>
    </row>
    <row r="1433" spans="2:17">
      <c r="B1433" s="9"/>
      <c r="C1433" s="9"/>
      <c r="D1433" s="11"/>
      <c r="E1433" s="12"/>
      <c r="F1433" s="9"/>
      <c r="G1433" s="9"/>
      <c r="H1433"/>
      <c r="I1433"/>
      <c r="J1433"/>
      <c r="K1433"/>
      <c r="L1433"/>
      <c r="M1433"/>
      <c r="N1433"/>
      <c r="O1433"/>
      <c r="P1433" s="9"/>
      <c r="Q1433" s="13"/>
    </row>
    <row r="1434" spans="2:17">
      <c r="B1434" s="9"/>
      <c r="C1434" s="9"/>
      <c r="D1434" s="11"/>
      <c r="E1434" s="12"/>
      <c r="F1434" s="9"/>
      <c r="G1434" s="9"/>
      <c r="H1434"/>
      <c r="I1434"/>
      <c r="J1434"/>
      <c r="K1434"/>
      <c r="L1434"/>
      <c r="M1434"/>
      <c r="N1434"/>
      <c r="O1434"/>
      <c r="P1434" s="9"/>
      <c r="Q1434" s="13"/>
    </row>
    <row r="1435" spans="2:17">
      <c r="B1435" s="9"/>
      <c r="C1435" s="9"/>
      <c r="D1435" s="11"/>
      <c r="E1435" s="12"/>
      <c r="F1435" s="9"/>
      <c r="G1435" s="9"/>
      <c r="H1435"/>
      <c r="I1435"/>
      <c r="J1435"/>
      <c r="K1435"/>
      <c r="L1435"/>
      <c r="M1435"/>
      <c r="N1435"/>
      <c r="O1435"/>
      <c r="P1435" s="9"/>
      <c r="Q1435" s="13"/>
    </row>
    <row r="1436" spans="2:17">
      <c r="B1436" s="9"/>
      <c r="C1436" s="9"/>
      <c r="D1436" s="11"/>
      <c r="E1436" s="12"/>
      <c r="F1436" s="9"/>
      <c r="G1436" s="9"/>
      <c r="H1436"/>
      <c r="I1436"/>
      <c r="J1436"/>
      <c r="K1436"/>
      <c r="L1436"/>
      <c r="M1436"/>
      <c r="N1436"/>
      <c r="O1436"/>
      <c r="P1436" s="9"/>
      <c r="Q1436" s="13"/>
    </row>
    <row r="1437" spans="2:17">
      <c r="B1437" s="9"/>
      <c r="C1437" s="9"/>
      <c r="D1437" s="11"/>
      <c r="E1437" s="12"/>
      <c r="F1437" s="9"/>
      <c r="G1437" s="9"/>
      <c r="H1437"/>
      <c r="I1437"/>
      <c r="J1437"/>
      <c r="K1437"/>
      <c r="L1437"/>
      <c r="M1437"/>
      <c r="N1437"/>
      <c r="O1437"/>
      <c r="P1437" s="9"/>
      <c r="Q1437" s="13"/>
    </row>
    <row r="1438" spans="2:17">
      <c r="B1438" s="9"/>
      <c r="C1438" s="9"/>
      <c r="D1438" s="11"/>
      <c r="E1438" s="12"/>
      <c r="F1438" s="9"/>
      <c r="G1438" s="9"/>
      <c r="H1438"/>
      <c r="I1438"/>
      <c r="J1438"/>
      <c r="K1438"/>
      <c r="L1438"/>
      <c r="M1438"/>
      <c r="N1438"/>
      <c r="O1438"/>
      <c r="P1438" s="9"/>
      <c r="Q1438" s="13"/>
    </row>
    <row r="1439" spans="2:17">
      <c r="B1439" s="9"/>
      <c r="C1439" s="9"/>
      <c r="D1439" s="11"/>
      <c r="E1439" s="12"/>
      <c r="F1439" s="9"/>
      <c r="G1439" s="9"/>
      <c r="H1439"/>
      <c r="I1439"/>
      <c r="J1439"/>
      <c r="K1439"/>
      <c r="L1439"/>
      <c r="M1439"/>
      <c r="N1439"/>
      <c r="O1439"/>
      <c r="P1439" s="9"/>
      <c r="Q1439" s="13"/>
    </row>
    <row r="1440" spans="2:17">
      <c r="B1440" s="9"/>
      <c r="C1440" s="9"/>
      <c r="D1440" s="11"/>
      <c r="E1440" s="12"/>
      <c r="F1440" s="9"/>
      <c r="G1440" s="9"/>
      <c r="H1440"/>
      <c r="I1440"/>
      <c r="J1440"/>
      <c r="K1440"/>
      <c r="L1440"/>
      <c r="M1440"/>
      <c r="N1440"/>
      <c r="O1440"/>
      <c r="P1440" s="9"/>
      <c r="Q1440" s="13"/>
    </row>
    <row r="1441" spans="2:17">
      <c r="B1441" s="9"/>
      <c r="C1441" s="9"/>
      <c r="D1441" s="11"/>
      <c r="E1441" s="12"/>
      <c r="F1441" s="9"/>
      <c r="G1441" s="9"/>
      <c r="H1441"/>
      <c r="I1441"/>
      <c r="J1441"/>
      <c r="K1441"/>
      <c r="L1441"/>
      <c r="M1441"/>
      <c r="N1441"/>
      <c r="O1441"/>
      <c r="P1441" s="9"/>
      <c r="Q1441" s="13"/>
    </row>
    <row r="1442" spans="2:17">
      <c r="B1442" s="9"/>
      <c r="C1442" s="9"/>
      <c r="D1442" s="11"/>
      <c r="E1442" s="12"/>
      <c r="F1442" s="9"/>
      <c r="G1442" s="9"/>
      <c r="H1442"/>
      <c r="I1442"/>
      <c r="J1442"/>
      <c r="K1442"/>
      <c r="L1442"/>
      <c r="M1442"/>
      <c r="N1442"/>
      <c r="O1442"/>
      <c r="P1442" s="9"/>
      <c r="Q1442" s="13"/>
    </row>
    <row r="1443" spans="2:17">
      <c r="B1443" s="9"/>
      <c r="C1443" s="9"/>
      <c r="D1443" s="11"/>
      <c r="E1443" s="12"/>
      <c r="F1443" s="9"/>
      <c r="G1443" s="9"/>
      <c r="H1443"/>
      <c r="I1443"/>
      <c r="J1443"/>
      <c r="K1443"/>
      <c r="L1443"/>
      <c r="M1443"/>
      <c r="N1443"/>
      <c r="O1443"/>
      <c r="P1443" s="9"/>
      <c r="Q1443" s="13"/>
    </row>
    <row r="1444" spans="2:17">
      <c r="B1444" s="9"/>
      <c r="C1444" s="9"/>
      <c r="D1444" s="11"/>
      <c r="E1444" s="12"/>
      <c r="F1444" s="9"/>
      <c r="G1444" s="9"/>
      <c r="H1444"/>
      <c r="I1444"/>
      <c r="J1444"/>
      <c r="K1444"/>
      <c r="L1444"/>
      <c r="M1444"/>
      <c r="N1444"/>
      <c r="O1444"/>
      <c r="P1444" s="9"/>
      <c r="Q1444" s="13"/>
    </row>
    <row r="1445" spans="2:17">
      <c r="B1445" s="9"/>
      <c r="C1445" s="9"/>
      <c r="D1445" s="11"/>
      <c r="E1445" s="12"/>
      <c r="F1445" s="9"/>
      <c r="G1445" s="9"/>
      <c r="H1445"/>
      <c r="I1445"/>
      <c r="J1445"/>
      <c r="K1445"/>
      <c r="L1445"/>
      <c r="M1445"/>
      <c r="N1445"/>
      <c r="O1445"/>
      <c r="P1445" s="9"/>
      <c r="Q1445" s="13"/>
    </row>
    <row r="1446" spans="2:17">
      <c r="B1446" s="9"/>
      <c r="C1446" s="9"/>
      <c r="D1446" s="11"/>
      <c r="E1446" s="12"/>
      <c r="F1446" s="9"/>
      <c r="G1446" s="9"/>
      <c r="H1446"/>
      <c r="I1446"/>
      <c r="J1446"/>
      <c r="K1446"/>
      <c r="L1446"/>
      <c r="M1446"/>
      <c r="N1446"/>
      <c r="O1446"/>
      <c r="P1446" s="9"/>
      <c r="Q1446" s="13"/>
    </row>
    <row r="1447" spans="2:17">
      <c r="B1447" s="9"/>
      <c r="C1447" s="9"/>
      <c r="D1447" s="11"/>
      <c r="E1447" s="12"/>
      <c r="F1447" s="9"/>
      <c r="G1447" s="9"/>
      <c r="H1447"/>
      <c r="I1447"/>
      <c r="J1447"/>
      <c r="K1447"/>
      <c r="L1447"/>
      <c r="M1447"/>
      <c r="N1447"/>
      <c r="O1447"/>
      <c r="P1447" s="9"/>
      <c r="Q1447" s="13"/>
    </row>
    <row r="1448" spans="2:17">
      <c r="B1448" s="9"/>
      <c r="C1448" s="9"/>
      <c r="D1448" s="11"/>
      <c r="E1448" s="12"/>
      <c r="F1448" s="9"/>
      <c r="G1448" s="9"/>
      <c r="H1448"/>
      <c r="I1448"/>
      <c r="J1448"/>
      <c r="K1448"/>
      <c r="L1448"/>
      <c r="M1448"/>
      <c r="N1448"/>
      <c r="O1448"/>
      <c r="P1448" s="9"/>
      <c r="Q1448" s="13"/>
    </row>
    <row r="1449" spans="2:17">
      <c r="B1449" s="9"/>
      <c r="C1449" s="9"/>
      <c r="D1449" s="11"/>
      <c r="E1449" s="12"/>
      <c r="F1449" s="9"/>
      <c r="G1449" s="9"/>
      <c r="H1449"/>
      <c r="I1449"/>
      <c r="J1449"/>
      <c r="K1449"/>
      <c r="L1449"/>
      <c r="M1449"/>
      <c r="N1449"/>
      <c r="O1449"/>
      <c r="P1449" s="9"/>
      <c r="Q1449" s="13"/>
    </row>
    <row r="1450" spans="2:17">
      <c r="B1450" s="9"/>
      <c r="C1450" s="9"/>
      <c r="D1450" s="11"/>
      <c r="E1450" s="12"/>
      <c r="F1450" s="9"/>
      <c r="G1450" s="9"/>
      <c r="H1450"/>
      <c r="I1450"/>
      <c r="J1450"/>
      <c r="K1450"/>
      <c r="L1450"/>
      <c r="M1450"/>
      <c r="N1450"/>
      <c r="O1450"/>
      <c r="P1450" s="9"/>
      <c r="Q1450" s="13"/>
    </row>
    <row r="1451" spans="2:17">
      <c r="B1451" s="9"/>
      <c r="C1451" s="9"/>
      <c r="D1451" s="11"/>
      <c r="E1451" s="12"/>
      <c r="F1451" s="9"/>
      <c r="G1451" s="9"/>
      <c r="H1451"/>
      <c r="I1451"/>
      <c r="J1451"/>
      <c r="K1451"/>
      <c r="L1451"/>
      <c r="M1451"/>
      <c r="N1451"/>
      <c r="O1451"/>
      <c r="P1451" s="9"/>
      <c r="Q1451" s="13"/>
    </row>
    <row r="1452" spans="2:17">
      <c r="B1452" s="9"/>
      <c r="C1452" s="9"/>
      <c r="D1452" s="11"/>
      <c r="E1452" s="12"/>
      <c r="F1452" s="9"/>
      <c r="G1452" s="9"/>
      <c r="H1452"/>
      <c r="I1452"/>
      <c r="J1452"/>
      <c r="K1452"/>
      <c r="L1452"/>
      <c r="M1452"/>
      <c r="N1452"/>
      <c r="O1452"/>
      <c r="P1452" s="9"/>
      <c r="Q1452" s="13"/>
    </row>
    <row r="1453" spans="2:17">
      <c r="B1453" s="9"/>
      <c r="C1453" s="9"/>
      <c r="D1453" s="11"/>
      <c r="E1453" s="12"/>
      <c r="F1453" s="9"/>
      <c r="G1453" s="9"/>
      <c r="H1453"/>
      <c r="I1453"/>
      <c r="J1453"/>
      <c r="K1453"/>
      <c r="L1453"/>
      <c r="M1453"/>
      <c r="N1453"/>
      <c r="O1453"/>
      <c r="P1453" s="9"/>
      <c r="Q1453" s="13"/>
    </row>
    <row r="1454" spans="2:17">
      <c r="B1454" s="9"/>
      <c r="C1454" s="9"/>
      <c r="D1454" s="11"/>
      <c r="E1454" s="12"/>
      <c r="F1454" s="9"/>
      <c r="G1454" s="9"/>
      <c r="H1454"/>
      <c r="I1454"/>
      <c r="J1454"/>
      <c r="K1454"/>
      <c r="L1454"/>
      <c r="M1454"/>
      <c r="N1454"/>
      <c r="O1454"/>
      <c r="P1454" s="9"/>
      <c r="Q1454" s="13"/>
    </row>
    <row r="1455" spans="2:17">
      <c r="B1455" s="9"/>
      <c r="C1455" s="9"/>
      <c r="D1455" s="11"/>
      <c r="E1455" s="12"/>
      <c r="F1455" s="9"/>
      <c r="G1455" s="9"/>
      <c r="H1455"/>
      <c r="I1455"/>
      <c r="J1455"/>
      <c r="K1455"/>
      <c r="L1455"/>
      <c r="M1455"/>
      <c r="N1455"/>
      <c r="O1455"/>
      <c r="P1455" s="9"/>
      <c r="Q1455" s="13"/>
    </row>
    <row r="1456" spans="2:17">
      <c r="B1456" s="9"/>
      <c r="C1456" s="9"/>
      <c r="D1456" s="11"/>
      <c r="E1456" s="12"/>
      <c r="F1456" s="9"/>
      <c r="G1456" s="9"/>
      <c r="H1456"/>
      <c r="I1456"/>
      <c r="J1456"/>
      <c r="K1456"/>
      <c r="L1456"/>
      <c r="M1456"/>
      <c r="N1456"/>
      <c r="O1456"/>
      <c r="P1456" s="9"/>
      <c r="Q1456" s="13"/>
    </row>
    <row r="1457" spans="2:17">
      <c r="B1457" s="9"/>
      <c r="C1457" s="9"/>
      <c r="D1457" s="11"/>
      <c r="E1457" s="12"/>
      <c r="F1457" s="9"/>
      <c r="G1457" s="9"/>
      <c r="H1457"/>
      <c r="I1457"/>
      <c r="J1457"/>
      <c r="K1457"/>
      <c r="L1457"/>
      <c r="M1457"/>
      <c r="N1457"/>
      <c r="O1457"/>
      <c r="P1457" s="9"/>
      <c r="Q1457" s="13"/>
    </row>
    <row r="1458" spans="2:17">
      <c r="B1458" s="9"/>
      <c r="C1458" s="9"/>
      <c r="D1458" s="11"/>
      <c r="E1458" s="12"/>
      <c r="F1458" s="9"/>
      <c r="G1458" s="9"/>
      <c r="H1458"/>
      <c r="I1458"/>
      <c r="J1458"/>
      <c r="K1458"/>
      <c r="L1458"/>
      <c r="M1458"/>
      <c r="N1458"/>
      <c r="O1458"/>
      <c r="P1458" s="9"/>
      <c r="Q1458" s="13"/>
    </row>
    <row r="1459" spans="2:17">
      <c r="B1459" s="9"/>
      <c r="C1459" s="9"/>
      <c r="D1459" s="11"/>
      <c r="E1459" s="12"/>
      <c r="F1459" s="9"/>
      <c r="G1459" s="9"/>
      <c r="H1459"/>
      <c r="I1459"/>
      <c r="J1459"/>
      <c r="K1459"/>
      <c r="L1459"/>
      <c r="M1459"/>
      <c r="N1459"/>
      <c r="O1459"/>
      <c r="P1459" s="9"/>
      <c r="Q1459" s="13"/>
    </row>
    <row r="1460" spans="2:17">
      <c r="B1460" s="9"/>
      <c r="C1460" s="9"/>
      <c r="D1460" s="11"/>
      <c r="E1460" s="12"/>
      <c r="F1460" s="9"/>
      <c r="G1460" s="9"/>
      <c r="H1460"/>
      <c r="I1460"/>
      <c r="J1460"/>
      <c r="K1460"/>
      <c r="L1460"/>
      <c r="M1460"/>
      <c r="N1460"/>
      <c r="O1460"/>
      <c r="P1460" s="9"/>
      <c r="Q1460" s="13"/>
    </row>
    <row r="1461" spans="2:17">
      <c r="B1461" s="9"/>
      <c r="C1461" s="9"/>
      <c r="D1461" s="11"/>
      <c r="E1461" s="12"/>
      <c r="F1461" s="9"/>
      <c r="G1461" s="9"/>
      <c r="H1461"/>
      <c r="I1461"/>
      <c r="J1461"/>
      <c r="K1461"/>
      <c r="L1461"/>
      <c r="M1461"/>
      <c r="N1461"/>
      <c r="O1461"/>
      <c r="P1461" s="9"/>
      <c r="Q1461" s="13"/>
    </row>
    <row r="1462" spans="2:17">
      <c r="B1462" s="9"/>
      <c r="C1462" s="9"/>
      <c r="D1462" s="11"/>
      <c r="E1462" s="12"/>
      <c r="F1462" s="9"/>
      <c r="G1462" s="9"/>
      <c r="H1462"/>
      <c r="I1462"/>
      <c r="J1462"/>
      <c r="K1462"/>
      <c r="L1462"/>
      <c r="M1462"/>
      <c r="N1462"/>
      <c r="O1462"/>
      <c r="P1462" s="9"/>
      <c r="Q1462" s="13"/>
    </row>
    <row r="1463" spans="2:17">
      <c r="B1463" s="9"/>
      <c r="C1463" s="9"/>
      <c r="D1463" s="11"/>
      <c r="E1463" s="12"/>
      <c r="F1463" s="9"/>
      <c r="G1463" s="9"/>
      <c r="H1463"/>
      <c r="I1463"/>
      <c r="J1463"/>
      <c r="K1463"/>
      <c r="L1463"/>
      <c r="M1463"/>
      <c r="N1463"/>
      <c r="O1463"/>
      <c r="P1463" s="9"/>
      <c r="Q1463" s="13"/>
    </row>
    <row r="1464" spans="2:17">
      <c r="B1464" s="9"/>
      <c r="C1464" s="9"/>
      <c r="D1464" s="11"/>
      <c r="E1464" s="12"/>
      <c r="F1464" s="9"/>
      <c r="G1464" s="9"/>
      <c r="H1464"/>
      <c r="I1464"/>
      <c r="J1464"/>
      <c r="K1464"/>
      <c r="L1464"/>
      <c r="M1464"/>
      <c r="N1464"/>
      <c r="O1464"/>
      <c r="P1464" s="9"/>
      <c r="Q1464" s="13"/>
    </row>
    <row r="1465" spans="2:17">
      <c r="B1465" s="9"/>
      <c r="C1465" s="9"/>
      <c r="D1465" s="11"/>
      <c r="E1465" s="12"/>
      <c r="F1465" s="9"/>
      <c r="G1465" s="9"/>
      <c r="H1465"/>
      <c r="I1465"/>
      <c r="J1465"/>
      <c r="K1465"/>
      <c r="L1465"/>
      <c r="M1465"/>
      <c r="N1465"/>
      <c r="O1465"/>
      <c r="P1465" s="9"/>
      <c r="Q1465" s="13"/>
    </row>
    <row r="1466" spans="2:17">
      <c r="B1466" s="9"/>
      <c r="C1466" s="9"/>
      <c r="D1466" s="11"/>
      <c r="E1466" s="12"/>
      <c r="F1466" s="9"/>
      <c r="G1466" s="9"/>
      <c r="H1466"/>
      <c r="I1466"/>
      <c r="J1466"/>
      <c r="K1466"/>
      <c r="L1466"/>
      <c r="M1466"/>
      <c r="N1466"/>
      <c r="O1466"/>
      <c r="P1466" s="9"/>
      <c r="Q1466" s="13"/>
    </row>
    <row r="1467" spans="2:17">
      <c r="B1467" s="9"/>
      <c r="C1467" s="9"/>
      <c r="D1467" s="11"/>
      <c r="E1467" s="12"/>
      <c r="F1467" s="9"/>
      <c r="G1467" s="9"/>
      <c r="H1467"/>
      <c r="I1467"/>
      <c r="J1467"/>
      <c r="K1467"/>
      <c r="L1467"/>
      <c r="M1467"/>
      <c r="N1467"/>
      <c r="O1467"/>
      <c r="P1467" s="9"/>
      <c r="Q1467" s="13"/>
    </row>
    <row r="1468" spans="2:17">
      <c r="B1468" s="9"/>
      <c r="C1468" s="9"/>
      <c r="D1468" s="11"/>
      <c r="E1468" s="12"/>
      <c r="F1468" s="9"/>
      <c r="G1468" s="9"/>
      <c r="H1468"/>
      <c r="I1468"/>
      <c r="J1468"/>
      <c r="K1468"/>
      <c r="L1468"/>
      <c r="M1468"/>
      <c r="N1468"/>
      <c r="O1468"/>
      <c r="P1468" s="9"/>
      <c r="Q1468" s="13"/>
    </row>
    <row r="1469" spans="2:17">
      <c r="B1469" s="9"/>
      <c r="C1469" s="9"/>
      <c r="D1469" s="11"/>
      <c r="E1469" s="12"/>
      <c r="F1469" s="9"/>
      <c r="G1469" s="9"/>
      <c r="H1469"/>
      <c r="I1469"/>
      <c r="J1469"/>
      <c r="K1469"/>
      <c r="L1469"/>
      <c r="M1469"/>
      <c r="N1469"/>
      <c r="O1469"/>
      <c r="P1469" s="9"/>
      <c r="Q1469" s="13"/>
    </row>
    <row r="1470" spans="2:17">
      <c r="B1470" s="9"/>
      <c r="C1470" s="9"/>
      <c r="D1470" s="11"/>
      <c r="E1470" s="12"/>
      <c r="F1470" s="9"/>
      <c r="G1470" s="9"/>
      <c r="H1470"/>
      <c r="I1470"/>
      <c r="J1470"/>
      <c r="K1470"/>
      <c r="L1470"/>
      <c r="M1470"/>
      <c r="N1470"/>
      <c r="O1470"/>
      <c r="P1470" s="9"/>
      <c r="Q1470" s="13"/>
    </row>
    <row r="1471" spans="2:17">
      <c r="B1471" s="9"/>
      <c r="C1471" s="9"/>
      <c r="D1471" s="11"/>
      <c r="E1471" s="12"/>
      <c r="F1471" s="9"/>
      <c r="G1471" s="9"/>
      <c r="H1471"/>
      <c r="I1471"/>
      <c r="J1471"/>
      <c r="K1471"/>
      <c r="L1471"/>
      <c r="M1471"/>
      <c r="N1471"/>
      <c r="O1471"/>
      <c r="P1471" s="9"/>
      <c r="Q1471" s="13"/>
    </row>
    <row r="1472" spans="2:17">
      <c r="B1472" s="9"/>
      <c r="C1472" s="9"/>
      <c r="D1472" s="11"/>
      <c r="E1472" s="12"/>
      <c r="F1472" s="9"/>
      <c r="G1472" s="9"/>
      <c r="H1472"/>
      <c r="I1472"/>
      <c r="J1472"/>
      <c r="K1472"/>
      <c r="L1472"/>
      <c r="M1472"/>
      <c r="N1472"/>
      <c r="O1472"/>
      <c r="P1472" s="9"/>
      <c r="Q1472" s="13"/>
    </row>
    <row r="1473" spans="2:17">
      <c r="B1473" s="9"/>
      <c r="C1473" s="9"/>
      <c r="D1473" s="11"/>
      <c r="E1473" s="12"/>
      <c r="F1473" s="9"/>
      <c r="G1473" s="9"/>
      <c r="H1473"/>
      <c r="I1473"/>
      <c r="J1473"/>
      <c r="K1473"/>
      <c r="L1473"/>
      <c r="M1473"/>
      <c r="N1473"/>
      <c r="O1473"/>
      <c r="P1473" s="9"/>
      <c r="Q1473" s="13"/>
    </row>
    <row r="1474" spans="2:17">
      <c r="B1474" s="9"/>
      <c r="C1474" s="9"/>
      <c r="D1474" s="11"/>
      <c r="E1474" s="12"/>
      <c r="F1474" s="9"/>
      <c r="G1474" s="9"/>
      <c r="H1474"/>
      <c r="I1474"/>
      <c r="J1474"/>
      <c r="K1474"/>
      <c r="L1474"/>
      <c r="M1474"/>
      <c r="N1474"/>
      <c r="O1474"/>
      <c r="P1474" s="9"/>
      <c r="Q1474" s="13"/>
    </row>
    <row r="1475" spans="2:17">
      <c r="B1475" s="9"/>
      <c r="C1475" s="9"/>
      <c r="D1475" s="11"/>
      <c r="E1475" s="12"/>
      <c r="F1475" s="9"/>
      <c r="G1475" s="9"/>
      <c r="H1475"/>
      <c r="I1475"/>
      <c r="J1475"/>
      <c r="K1475"/>
      <c r="L1475"/>
      <c r="M1475"/>
      <c r="N1475"/>
      <c r="O1475"/>
      <c r="P1475" s="9"/>
      <c r="Q1475" s="13"/>
    </row>
    <row r="1476" spans="2:17">
      <c r="B1476" s="9"/>
      <c r="C1476" s="9"/>
      <c r="D1476" s="11"/>
      <c r="E1476" s="12"/>
      <c r="F1476" s="9"/>
      <c r="G1476" s="9"/>
      <c r="H1476"/>
      <c r="I1476"/>
      <c r="J1476"/>
      <c r="K1476"/>
      <c r="L1476"/>
      <c r="M1476"/>
      <c r="N1476"/>
      <c r="O1476"/>
      <c r="P1476" s="9"/>
      <c r="Q1476" s="13"/>
    </row>
    <row r="1477" spans="2:17">
      <c r="B1477" s="9"/>
      <c r="C1477" s="9"/>
      <c r="D1477" s="11"/>
      <c r="E1477" s="12"/>
      <c r="F1477" s="9"/>
      <c r="G1477" s="9"/>
      <c r="H1477"/>
      <c r="I1477"/>
      <c r="J1477"/>
      <c r="K1477"/>
      <c r="L1477"/>
      <c r="M1477"/>
      <c r="N1477"/>
      <c r="O1477"/>
      <c r="P1477" s="9"/>
      <c r="Q1477" s="13"/>
    </row>
    <row r="1478" spans="2:17">
      <c r="B1478" s="9"/>
      <c r="C1478" s="9"/>
      <c r="D1478" s="11"/>
      <c r="E1478" s="12"/>
      <c r="F1478" s="9"/>
      <c r="G1478" s="9"/>
      <c r="H1478"/>
      <c r="I1478"/>
      <c r="J1478"/>
      <c r="K1478"/>
      <c r="L1478"/>
      <c r="M1478"/>
      <c r="N1478"/>
      <c r="O1478"/>
      <c r="P1478" s="9"/>
      <c r="Q1478" s="13"/>
    </row>
    <row r="1479" spans="2:17">
      <c r="B1479" s="9"/>
      <c r="C1479" s="9"/>
      <c r="D1479" s="11"/>
      <c r="E1479" s="12"/>
      <c r="F1479" s="9"/>
      <c r="G1479" s="9"/>
      <c r="H1479"/>
      <c r="I1479"/>
      <c r="J1479"/>
      <c r="K1479"/>
      <c r="L1479"/>
      <c r="M1479"/>
      <c r="N1479"/>
      <c r="O1479"/>
      <c r="P1479" s="9"/>
      <c r="Q1479" s="13"/>
    </row>
    <row r="1480" spans="2:17">
      <c r="B1480" s="9"/>
      <c r="C1480" s="9"/>
      <c r="D1480" s="11"/>
      <c r="E1480" s="12"/>
      <c r="F1480" s="9"/>
      <c r="G1480" s="9"/>
      <c r="H1480"/>
      <c r="I1480"/>
      <c r="J1480"/>
      <c r="K1480"/>
      <c r="L1480"/>
      <c r="M1480"/>
      <c r="N1480"/>
      <c r="O1480"/>
      <c r="P1480" s="9"/>
      <c r="Q1480" s="13"/>
    </row>
    <row r="1481" spans="2:17">
      <c r="B1481" s="9"/>
      <c r="C1481" s="9"/>
      <c r="D1481" s="11"/>
      <c r="E1481" s="12"/>
      <c r="F1481" s="9"/>
      <c r="G1481" s="9"/>
      <c r="H1481"/>
      <c r="I1481"/>
      <c r="J1481"/>
      <c r="K1481"/>
      <c r="L1481"/>
      <c r="M1481"/>
      <c r="N1481"/>
      <c r="O1481"/>
      <c r="P1481" s="9"/>
      <c r="Q1481" s="13"/>
    </row>
    <row r="1482" spans="2:17">
      <c r="B1482" s="9"/>
      <c r="C1482" s="9"/>
      <c r="D1482" s="11"/>
      <c r="E1482" s="12"/>
      <c r="F1482" s="9"/>
      <c r="G1482" s="9"/>
      <c r="H1482"/>
      <c r="I1482"/>
      <c r="J1482"/>
      <c r="K1482"/>
      <c r="L1482"/>
      <c r="M1482"/>
      <c r="N1482"/>
      <c r="O1482"/>
      <c r="P1482" s="9"/>
      <c r="Q1482" s="13"/>
    </row>
    <row r="1483" spans="2:17">
      <c r="B1483" s="9"/>
      <c r="C1483" s="9"/>
      <c r="D1483" s="11"/>
      <c r="E1483" s="12"/>
      <c r="F1483" s="9"/>
      <c r="G1483" s="9"/>
      <c r="H1483"/>
      <c r="I1483"/>
      <c r="J1483"/>
      <c r="K1483"/>
      <c r="L1483"/>
      <c r="M1483"/>
      <c r="N1483"/>
      <c r="O1483"/>
      <c r="P1483" s="9"/>
      <c r="Q1483" s="13"/>
    </row>
    <row r="1484" spans="2:17">
      <c r="B1484" s="9"/>
      <c r="C1484" s="9"/>
      <c r="D1484" s="11"/>
      <c r="E1484" s="12"/>
      <c r="F1484" s="9"/>
      <c r="G1484" s="9"/>
      <c r="H1484"/>
      <c r="I1484"/>
      <c r="J1484"/>
      <c r="K1484"/>
      <c r="L1484"/>
      <c r="M1484"/>
      <c r="N1484"/>
      <c r="O1484"/>
      <c r="P1484" s="9"/>
      <c r="Q1484" s="13"/>
    </row>
    <row r="1485" spans="2:17">
      <c r="B1485" s="9"/>
      <c r="C1485" s="9"/>
      <c r="D1485" s="11"/>
      <c r="E1485" s="12"/>
      <c r="F1485" s="9"/>
      <c r="G1485" s="9"/>
      <c r="H1485"/>
      <c r="I1485"/>
      <c r="J1485"/>
      <c r="K1485"/>
      <c r="L1485"/>
      <c r="M1485"/>
      <c r="N1485"/>
      <c r="O1485"/>
      <c r="P1485" s="9"/>
      <c r="Q1485" s="13"/>
    </row>
    <row r="1486" spans="2:17">
      <c r="B1486" s="9"/>
      <c r="C1486" s="9"/>
      <c r="D1486" s="11"/>
      <c r="E1486" s="12"/>
      <c r="F1486" s="9"/>
      <c r="G1486" s="9"/>
      <c r="H1486"/>
      <c r="I1486"/>
      <c r="J1486"/>
      <c r="K1486"/>
      <c r="L1486"/>
      <c r="M1486"/>
      <c r="N1486"/>
      <c r="O1486"/>
      <c r="P1486" s="9"/>
      <c r="Q1486" s="13"/>
    </row>
    <row r="1487" spans="2:17">
      <c r="B1487" s="9"/>
      <c r="C1487" s="9"/>
      <c r="D1487" s="11"/>
      <c r="E1487" s="12"/>
      <c r="F1487" s="9"/>
      <c r="G1487" s="9"/>
      <c r="H1487"/>
      <c r="I1487"/>
      <c r="J1487"/>
      <c r="K1487"/>
      <c r="L1487"/>
      <c r="M1487"/>
      <c r="N1487"/>
      <c r="O1487"/>
      <c r="P1487" s="9"/>
      <c r="Q1487" s="13"/>
    </row>
    <row r="1488" spans="2:17">
      <c r="B1488" s="9"/>
      <c r="C1488" s="9"/>
      <c r="D1488" s="11"/>
      <c r="E1488" s="12"/>
      <c r="F1488" s="9"/>
      <c r="G1488" s="9"/>
      <c r="H1488"/>
      <c r="I1488"/>
      <c r="J1488"/>
      <c r="K1488"/>
      <c r="L1488"/>
      <c r="M1488"/>
      <c r="N1488"/>
      <c r="O1488"/>
      <c r="P1488" s="9"/>
      <c r="Q1488" s="13"/>
    </row>
    <row r="1489" spans="2:17">
      <c r="B1489" s="9"/>
      <c r="C1489" s="9"/>
      <c r="D1489" s="11"/>
      <c r="E1489" s="12"/>
      <c r="F1489" s="9"/>
      <c r="G1489" s="9"/>
      <c r="H1489"/>
      <c r="I1489"/>
      <c r="J1489"/>
      <c r="K1489"/>
      <c r="L1489"/>
      <c r="M1489"/>
      <c r="N1489"/>
      <c r="O1489"/>
      <c r="P1489" s="9"/>
      <c r="Q1489" s="13"/>
    </row>
    <row r="1490" spans="2:17">
      <c r="B1490" s="9"/>
      <c r="C1490" s="9"/>
      <c r="D1490" s="11"/>
      <c r="E1490" s="12"/>
      <c r="F1490" s="9"/>
      <c r="G1490" s="9"/>
      <c r="H1490"/>
      <c r="I1490"/>
      <c r="J1490"/>
      <c r="K1490"/>
      <c r="L1490"/>
      <c r="M1490"/>
      <c r="N1490"/>
      <c r="O1490"/>
      <c r="P1490" s="9"/>
      <c r="Q1490" s="13"/>
    </row>
    <row r="1491" spans="2:17">
      <c r="B1491" s="9"/>
      <c r="C1491" s="9"/>
      <c r="D1491" s="11"/>
      <c r="E1491" s="12"/>
      <c r="F1491" s="9"/>
      <c r="G1491" s="9"/>
      <c r="H1491"/>
      <c r="I1491"/>
      <c r="J1491"/>
      <c r="K1491"/>
      <c r="L1491"/>
      <c r="M1491"/>
      <c r="N1491"/>
      <c r="O1491"/>
      <c r="P1491" s="9"/>
      <c r="Q1491" s="13"/>
    </row>
    <row r="1492" spans="2:17">
      <c r="B1492" s="9"/>
      <c r="C1492" s="9"/>
      <c r="D1492" s="11"/>
      <c r="E1492" s="12"/>
      <c r="F1492" s="9"/>
      <c r="G1492" s="9"/>
      <c r="H1492"/>
      <c r="I1492"/>
      <c r="J1492"/>
      <c r="K1492"/>
      <c r="L1492"/>
      <c r="M1492"/>
      <c r="N1492"/>
      <c r="O1492"/>
      <c r="P1492" s="9"/>
      <c r="Q1492" s="13"/>
    </row>
    <row r="1493" spans="2:17">
      <c r="B1493" s="9"/>
      <c r="C1493" s="9"/>
      <c r="D1493" s="11"/>
      <c r="E1493" s="12"/>
      <c r="F1493" s="9"/>
      <c r="G1493" s="9"/>
      <c r="H1493"/>
      <c r="I1493"/>
      <c r="J1493"/>
      <c r="K1493"/>
      <c r="L1493"/>
      <c r="M1493"/>
      <c r="N1493"/>
      <c r="O1493"/>
      <c r="P1493" s="9"/>
      <c r="Q1493" s="13"/>
    </row>
    <row r="1494" spans="2:17">
      <c r="B1494" s="9"/>
      <c r="C1494" s="9"/>
      <c r="D1494" s="11"/>
      <c r="E1494" s="12"/>
      <c r="F1494" s="9"/>
      <c r="G1494" s="9"/>
      <c r="H1494"/>
      <c r="I1494"/>
      <c r="J1494"/>
      <c r="K1494"/>
      <c r="L1494"/>
      <c r="M1494"/>
      <c r="N1494"/>
      <c r="O1494"/>
      <c r="P1494" s="9"/>
      <c r="Q1494" s="13"/>
    </row>
    <row r="1495" spans="2:17">
      <c r="B1495" s="9"/>
      <c r="C1495" s="9"/>
      <c r="D1495" s="11"/>
      <c r="E1495" s="12"/>
      <c r="F1495" s="9"/>
      <c r="G1495" s="9"/>
      <c r="H1495"/>
      <c r="I1495"/>
      <c r="J1495"/>
      <c r="K1495"/>
      <c r="L1495"/>
      <c r="M1495"/>
      <c r="N1495"/>
      <c r="O1495"/>
      <c r="P1495" s="9"/>
      <c r="Q1495" s="13"/>
    </row>
    <row r="1496" spans="2:17">
      <c r="B1496" s="9"/>
      <c r="C1496" s="9"/>
      <c r="D1496" s="11"/>
      <c r="E1496" s="12"/>
      <c r="F1496" s="9"/>
      <c r="G1496" s="9"/>
      <c r="H1496"/>
      <c r="I1496"/>
      <c r="J1496"/>
      <c r="K1496"/>
      <c r="L1496"/>
      <c r="M1496"/>
      <c r="N1496"/>
      <c r="O1496"/>
      <c r="P1496" s="9"/>
      <c r="Q1496" s="13"/>
    </row>
    <row r="1497" spans="2:17">
      <c r="B1497" s="9"/>
      <c r="C1497" s="9"/>
      <c r="D1497" s="11"/>
      <c r="E1497" s="12"/>
      <c r="F1497" s="9"/>
      <c r="G1497" s="9"/>
      <c r="H1497"/>
      <c r="I1497"/>
      <c r="J1497"/>
      <c r="K1497"/>
      <c r="L1497"/>
      <c r="M1497"/>
      <c r="N1497"/>
      <c r="O1497"/>
      <c r="P1497" s="9"/>
      <c r="Q1497" s="13"/>
    </row>
    <row r="1498" spans="2:17">
      <c r="B1498" s="9"/>
      <c r="C1498" s="9"/>
      <c r="D1498" s="11"/>
      <c r="E1498" s="12"/>
      <c r="F1498" s="9"/>
      <c r="G1498" s="9"/>
      <c r="H1498"/>
      <c r="I1498"/>
      <c r="J1498"/>
      <c r="K1498"/>
      <c r="L1498"/>
      <c r="M1498"/>
      <c r="N1498"/>
      <c r="O1498"/>
      <c r="P1498" s="9"/>
      <c r="Q1498" s="13"/>
    </row>
    <row r="1499" spans="2:17">
      <c r="B1499" s="9"/>
      <c r="C1499" s="9"/>
      <c r="D1499" s="11"/>
      <c r="E1499" s="12"/>
      <c r="F1499" s="9"/>
      <c r="G1499" s="9"/>
      <c r="H1499"/>
      <c r="I1499"/>
      <c r="J1499"/>
      <c r="K1499"/>
      <c r="L1499"/>
      <c r="M1499"/>
      <c r="N1499"/>
      <c r="O1499"/>
      <c r="P1499" s="9"/>
      <c r="Q1499" s="13"/>
    </row>
    <row r="1500" spans="2:17">
      <c r="B1500" s="9"/>
      <c r="C1500" s="9"/>
      <c r="D1500" s="11"/>
      <c r="E1500" s="12"/>
      <c r="F1500" s="9"/>
      <c r="G1500" s="9"/>
      <c r="H1500"/>
      <c r="I1500"/>
      <c r="J1500"/>
      <c r="K1500"/>
      <c r="L1500"/>
      <c r="M1500"/>
      <c r="N1500"/>
      <c r="O1500"/>
      <c r="P1500" s="9"/>
      <c r="Q1500" s="13"/>
    </row>
    <row r="1501" spans="2:17">
      <c r="B1501" s="9"/>
      <c r="C1501" s="9"/>
      <c r="D1501" s="11"/>
      <c r="E1501" s="12"/>
      <c r="F1501" s="9"/>
      <c r="G1501" s="9"/>
      <c r="H1501"/>
      <c r="I1501"/>
      <c r="J1501"/>
      <c r="K1501"/>
      <c r="L1501"/>
      <c r="M1501"/>
      <c r="N1501"/>
      <c r="O1501"/>
      <c r="P1501" s="9"/>
      <c r="Q1501" s="13"/>
    </row>
    <row r="1502" spans="2:17">
      <c r="B1502" s="9"/>
      <c r="C1502" s="9"/>
      <c r="D1502" s="11"/>
      <c r="E1502" s="12"/>
      <c r="F1502" s="9"/>
      <c r="G1502" s="9"/>
      <c r="H1502"/>
      <c r="I1502"/>
      <c r="J1502"/>
      <c r="K1502"/>
      <c r="L1502"/>
      <c r="M1502"/>
      <c r="N1502"/>
      <c r="O1502"/>
      <c r="P1502" s="9"/>
      <c r="Q1502" s="13"/>
    </row>
    <row r="1503" spans="2:17">
      <c r="B1503" s="9"/>
      <c r="C1503" s="9"/>
      <c r="D1503" s="11"/>
      <c r="E1503" s="12"/>
      <c r="F1503" s="9"/>
      <c r="G1503" s="9"/>
      <c r="H1503"/>
      <c r="I1503"/>
      <c r="J1503"/>
      <c r="K1503"/>
      <c r="L1503"/>
      <c r="M1503"/>
      <c r="N1503"/>
      <c r="O1503"/>
      <c r="P1503" s="9"/>
      <c r="Q1503" s="13"/>
    </row>
    <row r="1504" spans="2:17">
      <c r="B1504" s="9"/>
      <c r="C1504" s="9"/>
      <c r="D1504" s="11"/>
      <c r="E1504" s="12"/>
      <c r="F1504" s="9"/>
      <c r="G1504" s="9"/>
      <c r="H1504"/>
      <c r="I1504"/>
      <c r="J1504"/>
      <c r="K1504"/>
      <c r="L1504"/>
      <c r="M1504"/>
      <c r="N1504"/>
      <c r="O1504"/>
      <c r="P1504" s="9"/>
      <c r="Q1504" s="13"/>
    </row>
    <row r="1505" spans="2:17">
      <c r="B1505" s="9"/>
      <c r="C1505" s="9"/>
      <c r="D1505" s="11"/>
      <c r="E1505" s="12"/>
      <c r="F1505" s="9"/>
      <c r="G1505" s="9"/>
      <c r="H1505"/>
      <c r="I1505"/>
      <c r="J1505"/>
      <c r="K1505"/>
      <c r="L1505"/>
      <c r="M1505"/>
      <c r="N1505"/>
      <c r="O1505"/>
      <c r="P1505" s="9"/>
      <c r="Q1505" s="13"/>
    </row>
    <row r="1506" spans="2:17">
      <c r="B1506" s="9"/>
      <c r="C1506" s="9"/>
      <c r="D1506" s="11"/>
      <c r="E1506" s="12"/>
      <c r="F1506" s="9"/>
      <c r="G1506" s="9"/>
      <c r="H1506"/>
      <c r="I1506"/>
      <c r="J1506"/>
      <c r="K1506"/>
      <c r="L1506"/>
      <c r="M1506"/>
      <c r="N1506"/>
      <c r="O1506"/>
      <c r="P1506" s="9"/>
      <c r="Q1506" s="13"/>
    </row>
    <row r="1507" spans="2:17">
      <c r="B1507" s="9"/>
      <c r="C1507" s="9"/>
      <c r="D1507" s="11"/>
      <c r="E1507" s="12"/>
      <c r="F1507" s="9"/>
      <c r="G1507" s="9"/>
      <c r="H1507"/>
      <c r="I1507"/>
      <c r="J1507"/>
      <c r="K1507"/>
      <c r="L1507"/>
      <c r="M1507"/>
      <c r="N1507"/>
      <c r="O1507"/>
      <c r="P1507" s="9"/>
      <c r="Q1507" s="13"/>
    </row>
    <row r="1508" spans="2:17">
      <c r="B1508" s="9"/>
      <c r="C1508" s="9"/>
      <c r="D1508" s="11"/>
      <c r="E1508" s="12"/>
      <c r="F1508" s="9"/>
      <c r="G1508" s="9"/>
      <c r="H1508"/>
      <c r="I1508"/>
      <c r="J1508"/>
      <c r="K1508"/>
      <c r="L1508"/>
      <c r="M1508"/>
      <c r="N1508"/>
      <c r="O1508"/>
      <c r="P1508" s="9"/>
      <c r="Q1508" s="13"/>
    </row>
    <row r="1509" spans="2:17">
      <c r="B1509" s="9"/>
      <c r="C1509" s="9"/>
      <c r="D1509" s="11"/>
      <c r="E1509" s="12"/>
      <c r="F1509" s="9"/>
      <c r="G1509" s="9"/>
      <c r="H1509"/>
      <c r="I1509"/>
      <c r="J1509"/>
      <c r="K1509"/>
      <c r="L1509"/>
      <c r="M1509"/>
      <c r="N1509"/>
      <c r="O1509"/>
      <c r="P1509" s="9"/>
      <c r="Q1509" s="13"/>
    </row>
    <row r="1510" spans="2:17">
      <c r="B1510" s="9"/>
      <c r="C1510" s="9"/>
      <c r="D1510" s="11"/>
      <c r="E1510" s="12"/>
      <c r="F1510" s="9"/>
      <c r="G1510" s="9"/>
      <c r="H1510"/>
      <c r="I1510"/>
      <c r="J1510"/>
      <c r="K1510"/>
      <c r="L1510"/>
      <c r="M1510"/>
      <c r="N1510"/>
      <c r="O1510"/>
      <c r="P1510" s="9"/>
      <c r="Q1510" s="13"/>
    </row>
    <row r="1511" spans="2:17">
      <c r="B1511" s="9"/>
      <c r="C1511" s="9"/>
      <c r="D1511" s="11"/>
      <c r="E1511" s="12"/>
      <c r="F1511" s="9"/>
      <c r="G1511" s="9"/>
      <c r="H1511"/>
      <c r="I1511"/>
      <c r="J1511"/>
      <c r="K1511"/>
      <c r="L1511"/>
      <c r="M1511"/>
      <c r="N1511"/>
      <c r="O1511"/>
      <c r="P1511" s="9"/>
      <c r="Q1511" s="13"/>
    </row>
    <row r="1512" spans="2:17">
      <c r="B1512" s="9"/>
      <c r="C1512" s="9"/>
      <c r="D1512" s="11"/>
      <c r="E1512" s="12"/>
      <c r="F1512" s="9"/>
      <c r="G1512" s="9"/>
      <c r="H1512"/>
      <c r="I1512"/>
      <c r="J1512"/>
      <c r="K1512"/>
      <c r="L1512"/>
      <c r="M1512"/>
      <c r="N1512"/>
      <c r="O1512"/>
      <c r="P1512" s="9"/>
      <c r="Q1512" s="13"/>
    </row>
    <row r="1513" spans="2:17">
      <c r="B1513" s="9"/>
      <c r="C1513" s="9"/>
      <c r="D1513" s="11"/>
      <c r="E1513" s="12"/>
      <c r="F1513" s="9"/>
      <c r="G1513" s="9"/>
      <c r="H1513"/>
      <c r="I1513"/>
      <c r="J1513"/>
      <c r="K1513"/>
      <c r="L1513"/>
      <c r="M1513"/>
      <c r="N1513"/>
      <c r="O1513"/>
      <c r="P1513" s="9"/>
      <c r="Q1513" s="13"/>
    </row>
    <row r="1514" spans="2:17">
      <c r="B1514" s="9"/>
      <c r="C1514" s="9"/>
      <c r="D1514" s="11"/>
      <c r="E1514" s="12"/>
      <c r="F1514" s="9"/>
      <c r="G1514" s="9"/>
      <c r="H1514"/>
      <c r="I1514"/>
      <c r="J1514"/>
      <c r="K1514"/>
      <c r="L1514"/>
      <c r="M1514"/>
      <c r="N1514"/>
      <c r="O1514"/>
      <c r="P1514" s="9"/>
      <c r="Q1514" s="13"/>
    </row>
    <row r="1515" spans="2:17">
      <c r="B1515" s="9"/>
      <c r="C1515" s="9"/>
      <c r="D1515" s="11"/>
      <c r="E1515" s="12"/>
      <c r="F1515" s="9"/>
      <c r="G1515" s="9"/>
      <c r="H1515"/>
      <c r="I1515"/>
      <c r="J1515"/>
      <c r="K1515"/>
      <c r="L1515"/>
      <c r="M1515"/>
      <c r="N1515"/>
      <c r="O1515"/>
      <c r="P1515" s="9"/>
      <c r="Q1515" s="13"/>
    </row>
    <row r="1516" spans="2:17">
      <c r="B1516" s="9"/>
      <c r="C1516" s="9"/>
      <c r="D1516" s="11"/>
      <c r="E1516" s="12"/>
      <c r="F1516" s="9"/>
      <c r="G1516" s="9"/>
      <c r="H1516"/>
      <c r="I1516"/>
      <c r="J1516"/>
      <c r="K1516"/>
      <c r="L1516"/>
      <c r="M1516"/>
      <c r="N1516"/>
      <c r="O1516"/>
      <c r="P1516" s="9"/>
      <c r="Q1516" s="13"/>
    </row>
    <row r="1517" spans="2:17">
      <c r="B1517" s="9"/>
      <c r="C1517" s="9"/>
      <c r="D1517" s="11"/>
      <c r="E1517" s="12"/>
      <c r="F1517" s="9"/>
      <c r="G1517" s="9"/>
      <c r="H1517"/>
      <c r="I1517"/>
      <c r="J1517"/>
      <c r="K1517"/>
      <c r="L1517"/>
      <c r="M1517"/>
      <c r="N1517"/>
      <c r="O1517"/>
      <c r="P1517" s="9"/>
      <c r="Q1517" s="13"/>
    </row>
    <row r="1518" spans="2:17">
      <c r="B1518" s="9"/>
      <c r="C1518" s="9"/>
      <c r="D1518" s="11"/>
      <c r="E1518" s="12"/>
      <c r="F1518" s="9"/>
      <c r="G1518" s="9"/>
      <c r="H1518"/>
      <c r="I1518"/>
      <c r="J1518"/>
      <c r="K1518"/>
      <c r="L1518"/>
      <c r="M1518"/>
      <c r="N1518"/>
      <c r="O1518"/>
      <c r="P1518" s="9"/>
      <c r="Q1518" s="13"/>
    </row>
    <row r="1519" spans="2:17">
      <c r="B1519" s="9"/>
      <c r="C1519" s="9"/>
      <c r="D1519" s="11"/>
      <c r="E1519" s="12"/>
      <c r="F1519" s="9"/>
      <c r="G1519" s="9"/>
      <c r="H1519"/>
      <c r="I1519"/>
      <c r="J1519"/>
      <c r="K1519"/>
      <c r="L1519"/>
      <c r="M1519"/>
      <c r="N1519"/>
      <c r="O1519"/>
      <c r="P1519" s="9"/>
      <c r="Q1519" s="13"/>
    </row>
    <row r="1520" spans="2:17">
      <c r="B1520" s="9"/>
      <c r="C1520" s="9"/>
      <c r="D1520" s="11"/>
      <c r="E1520" s="12"/>
      <c r="F1520" s="9"/>
      <c r="G1520" s="9"/>
      <c r="H1520"/>
      <c r="I1520"/>
      <c r="J1520"/>
      <c r="K1520"/>
      <c r="L1520"/>
      <c r="M1520"/>
      <c r="N1520"/>
      <c r="O1520"/>
      <c r="P1520" s="9"/>
      <c r="Q1520" s="13"/>
    </row>
    <row r="1521" spans="2:17">
      <c r="B1521" s="9"/>
      <c r="C1521" s="9"/>
      <c r="D1521" s="11"/>
      <c r="E1521" s="12"/>
      <c r="F1521" s="9"/>
      <c r="G1521" s="9"/>
      <c r="H1521"/>
      <c r="I1521"/>
      <c r="J1521"/>
      <c r="K1521"/>
      <c r="L1521"/>
      <c r="M1521"/>
      <c r="N1521"/>
      <c r="O1521"/>
      <c r="P1521" s="9"/>
      <c r="Q1521" s="13"/>
    </row>
    <row r="1522" spans="2:17">
      <c r="B1522" s="9"/>
      <c r="C1522" s="9"/>
      <c r="D1522" s="11"/>
      <c r="E1522" s="12"/>
      <c r="F1522" s="9"/>
      <c r="G1522" s="9"/>
      <c r="H1522"/>
      <c r="I1522"/>
      <c r="J1522"/>
      <c r="K1522"/>
      <c r="L1522"/>
      <c r="M1522"/>
      <c r="N1522"/>
      <c r="O1522"/>
      <c r="P1522" s="9"/>
      <c r="Q1522" s="13"/>
    </row>
    <row r="1523" spans="2:17">
      <c r="B1523" s="9"/>
      <c r="C1523" s="9"/>
      <c r="D1523" s="11"/>
      <c r="E1523" s="12"/>
      <c r="F1523" s="9"/>
      <c r="G1523" s="9"/>
      <c r="H1523"/>
      <c r="I1523"/>
      <c r="J1523"/>
      <c r="K1523"/>
      <c r="L1523"/>
      <c r="M1523"/>
      <c r="N1523"/>
      <c r="O1523"/>
      <c r="P1523" s="9"/>
      <c r="Q1523" s="13"/>
    </row>
    <row r="1524" spans="2:17">
      <c r="B1524" s="9"/>
      <c r="C1524" s="9"/>
      <c r="D1524" s="11"/>
      <c r="E1524" s="12"/>
      <c r="F1524" s="9"/>
      <c r="G1524" s="9"/>
      <c r="H1524"/>
      <c r="I1524"/>
      <c r="J1524"/>
      <c r="K1524"/>
      <c r="L1524"/>
      <c r="M1524"/>
      <c r="N1524"/>
      <c r="O1524"/>
      <c r="P1524" s="9"/>
      <c r="Q1524" s="13"/>
    </row>
    <row r="1525" spans="2:17">
      <c r="B1525" s="9"/>
      <c r="C1525" s="9"/>
      <c r="D1525" s="11"/>
      <c r="E1525" s="12"/>
      <c r="F1525" s="9"/>
      <c r="G1525" s="9"/>
      <c r="H1525"/>
      <c r="I1525"/>
      <c r="J1525"/>
      <c r="K1525"/>
      <c r="L1525"/>
      <c r="M1525"/>
      <c r="N1525"/>
      <c r="O1525"/>
      <c r="P1525" s="9"/>
      <c r="Q1525" s="13"/>
    </row>
    <row r="1526" spans="2:17">
      <c r="B1526" s="9"/>
      <c r="C1526" s="9"/>
      <c r="D1526" s="11"/>
      <c r="E1526" s="12"/>
      <c r="F1526" s="9"/>
      <c r="G1526" s="9"/>
      <c r="H1526"/>
      <c r="I1526"/>
      <c r="J1526"/>
      <c r="K1526"/>
      <c r="L1526"/>
      <c r="M1526"/>
      <c r="N1526"/>
      <c r="O1526"/>
      <c r="P1526" s="9"/>
      <c r="Q1526" s="13"/>
    </row>
    <row r="1527" spans="2:17">
      <c r="B1527" s="9"/>
      <c r="C1527" s="9"/>
      <c r="D1527" s="11"/>
      <c r="E1527" s="12"/>
      <c r="F1527" s="9"/>
      <c r="G1527" s="9"/>
      <c r="H1527"/>
      <c r="I1527"/>
      <c r="J1527"/>
      <c r="K1527"/>
      <c r="L1527"/>
      <c r="M1527"/>
      <c r="N1527"/>
      <c r="O1527"/>
      <c r="P1527" s="9"/>
      <c r="Q1527" s="13"/>
    </row>
    <row r="1528" spans="2:17">
      <c r="B1528" s="9"/>
      <c r="C1528" s="9"/>
      <c r="D1528" s="11"/>
      <c r="E1528" s="12"/>
      <c r="F1528" s="9"/>
      <c r="G1528" s="9"/>
      <c r="H1528"/>
      <c r="I1528"/>
      <c r="J1528"/>
      <c r="K1528"/>
      <c r="L1528"/>
      <c r="M1528"/>
      <c r="N1528"/>
      <c r="O1528"/>
      <c r="P1528" s="9"/>
      <c r="Q1528" s="13"/>
    </row>
    <row r="1529" spans="2:17">
      <c r="B1529" s="9"/>
      <c r="C1529" s="9"/>
      <c r="D1529" s="11"/>
      <c r="E1529" s="12"/>
      <c r="F1529" s="9"/>
      <c r="G1529" s="9"/>
      <c r="H1529"/>
      <c r="I1529"/>
      <c r="J1529"/>
      <c r="K1529"/>
      <c r="L1529"/>
      <c r="M1529"/>
      <c r="N1529"/>
      <c r="O1529"/>
      <c r="P1529" s="9"/>
      <c r="Q1529" s="13"/>
    </row>
    <row r="1530" spans="2:17">
      <c r="B1530" s="9"/>
      <c r="C1530" s="9"/>
      <c r="D1530" s="11"/>
      <c r="E1530" s="12"/>
      <c r="F1530" s="9"/>
      <c r="G1530" s="9"/>
      <c r="H1530"/>
      <c r="I1530"/>
      <c r="J1530"/>
      <c r="K1530"/>
      <c r="L1530"/>
      <c r="M1530"/>
      <c r="N1530"/>
      <c r="O1530"/>
      <c r="P1530" s="9"/>
      <c r="Q1530" s="13"/>
    </row>
    <row r="1531" spans="2:17">
      <c r="B1531" s="9"/>
      <c r="C1531" s="9"/>
      <c r="D1531" s="11"/>
      <c r="E1531" s="12"/>
      <c r="F1531" s="9"/>
      <c r="G1531" s="9"/>
      <c r="H1531"/>
      <c r="I1531"/>
      <c r="J1531"/>
      <c r="K1531"/>
      <c r="L1531"/>
      <c r="M1531"/>
      <c r="N1531"/>
      <c r="O1531"/>
      <c r="P1531" s="9"/>
      <c r="Q1531" s="13"/>
    </row>
    <row r="1532" spans="2:17">
      <c r="B1532" s="9"/>
      <c r="C1532" s="9"/>
      <c r="D1532" s="11"/>
      <c r="E1532" s="12"/>
      <c r="F1532" s="9"/>
      <c r="G1532" s="9"/>
      <c r="H1532"/>
      <c r="I1532"/>
      <c r="J1532"/>
      <c r="K1532"/>
      <c r="L1532"/>
      <c r="M1532"/>
      <c r="N1532"/>
      <c r="O1532"/>
      <c r="P1532" s="9"/>
      <c r="Q1532" s="13"/>
    </row>
    <row r="1533" spans="2:17">
      <c r="B1533" s="9"/>
      <c r="C1533" s="9"/>
      <c r="D1533" s="11"/>
      <c r="E1533" s="12"/>
      <c r="F1533" s="9"/>
      <c r="G1533" s="9"/>
      <c r="H1533"/>
      <c r="I1533"/>
      <c r="J1533"/>
      <c r="K1533"/>
      <c r="L1533"/>
      <c r="M1533"/>
      <c r="N1533"/>
      <c r="O1533"/>
      <c r="P1533" s="9"/>
      <c r="Q1533" s="13"/>
    </row>
    <row r="1534" spans="2:17">
      <c r="B1534" s="9"/>
      <c r="C1534" s="9"/>
      <c r="D1534" s="11"/>
      <c r="E1534" s="12"/>
      <c r="F1534" s="9"/>
      <c r="G1534" s="9"/>
      <c r="H1534"/>
      <c r="I1534"/>
      <c r="J1534"/>
      <c r="K1534"/>
      <c r="L1534"/>
      <c r="M1534"/>
      <c r="N1534"/>
      <c r="O1534"/>
      <c r="P1534" s="9"/>
      <c r="Q1534" s="13"/>
    </row>
    <row r="1535" spans="2:17">
      <c r="B1535" s="9"/>
      <c r="C1535" s="9"/>
      <c r="D1535" s="11"/>
      <c r="E1535" s="12"/>
      <c r="F1535" s="9"/>
      <c r="G1535" s="9"/>
      <c r="H1535"/>
      <c r="I1535"/>
      <c r="J1535"/>
      <c r="K1535"/>
      <c r="L1535"/>
      <c r="M1535"/>
      <c r="N1535"/>
      <c r="O1535"/>
      <c r="P1535" s="9"/>
      <c r="Q1535" s="13"/>
    </row>
    <row r="1536" spans="2:17">
      <c r="B1536" s="9"/>
      <c r="C1536" s="9"/>
      <c r="D1536" s="11"/>
      <c r="E1536" s="12"/>
      <c r="F1536" s="9"/>
      <c r="G1536" s="9"/>
      <c r="H1536"/>
      <c r="I1536"/>
      <c r="J1536"/>
      <c r="K1536"/>
      <c r="L1536"/>
      <c r="M1536"/>
      <c r="N1536"/>
      <c r="O1536"/>
      <c r="P1536" s="9"/>
      <c r="Q1536" s="13"/>
    </row>
    <row r="1537" spans="2:17">
      <c r="B1537" s="9"/>
      <c r="C1537" s="9"/>
      <c r="D1537" s="11"/>
      <c r="E1537" s="12"/>
      <c r="F1537" s="9"/>
      <c r="G1537" s="9"/>
      <c r="H1537"/>
      <c r="I1537"/>
      <c r="J1537"/>
      <c r="K1537"/>
      <c r="L1537"/>
      <c r="M1537"/>
      <c r="N1537"/>
      <c r="O1537"/>
      <c r="P1537" s="9"/>
      <c r="Q1537" s="13"/>
    </row>
    <row r="1538" spans="2:17">
      <c r="B1538" s="9"/>
      <c r="C1538" s="9"/>
      <c r="D1538" s="11"/>
      <c r="E1538" s="12"/>
      <c r="F1538" s="9"/>
      <c r="G1538" s="9"/>
      <c r="H1538"/>
      <c r="I1538"/>
      <c r="J1538"/>
      <c r="K1538"/>
      <c r="L1538"/>
      <c r="M1538"/>
      <c r="N1538"/>
      <c r="O1538"/>
      <c r="P1538" s="9"/>
      <c r="Q1538" s="13"/>
    </row>
    <row r="1539" spans="2:17">
      <c r="B1539" s="9"/>
      <c r="C1539" s="9"/>
      <c r="D1539" s="11"/>
      <c r="E1539" s="12"/>
      <c r="F1539" s="9"/>
      <c r="G1539" s="9"/>
      <c r="H1539"/>
      <c r="I1539"/>
      <c r="J1539"/>
      <c r="K1539"/>
      <c r="L1539"/>
      <c r="M1539"/>
      <c r="N1539"/>
      <c r="O1539"/>
      <c r="P1539" s="9"/>
      <c r="Q1539" s="13"/>
    </row>
    <row r="1540" spans="2:17">
      <c r="B1540" s="9"/>
      <c r="C1540" s="9"/>
      <c r="D1540" s="11"/>
      <c r="E1540" s="12"/>
      <c r="F1540" s="9"/>
      <c r="G1540" s="9"/>
      <c r="H1540"/>
      <c r="I1540"/>
      <c r="J1540"/>
      <c r="K1540"/>
      <c r="L1540"/>
      <c r="M1540"/>
      <c r="N1540"/>
      <c r="O1540"/>
      <c r="P1540" s="9"/>
      <c r="Q1540" s="13"/>
    </row>
    <row r="1541" spans="2:17">
      <c r="B1541" s="9"/>
      <c r="C1541" s="9"/>
      <c r="D1541" s="11"/>
      <c r="E1541" s="12"/>
      <c r="F1541" s="9"/>
      <c r="G1541" s="9"/>
      <c r="H1541"/>
      <c r="I1541"/>
      <c r="J1541"/>
      <c r="K1541"/>
      <c r="L1541"/>
      <c r="M1541"/>
      <c r="N1541"/>
      <c r="O1541"/>
      <c r="P1541" s="9"/>
      <c r="Q1541" s="13"/>
    </row>
    <row r="1542" spans="2:17">
      <c r="B1542" s="9"/>
      <c r="C1542" s="9"/>
      <c r="D1542" s="11"/>
      <c r="E1542" s="12"/>
      <c r="F1542" s="9"/>
      <c r="G1542" s="9"/>
      <c r="H1542"/>
      <c r="I1542"/>
      <c r="J1542"/>
      <c r="K1542"/>
      <c r="L1542"/>
      <c r="M1542"/>
      <c r="N1542"/>
      <c r="O1542"/>
      <c r="P1542" s="9"/>
      <c r="Q1542" s="13"/>
    </row>
    <row r="1543" spans="2:17">
      <c r="B1543" s="9"/>
      <c r="C1543" s="9"/>
      <c r="D1543" s="11"/>
      <c r="E1543" s="12"/>
      <c r="F1543" s="9"/>
      <c r="G1543" s="9"/>
      <c r="H1543"/>
      <c r="I1543"/>
      <c r="J1543"/>
      <c r="K1543"/>
      <c r="L1543"/>
      <c r="M1543"/>
      <c r="N1543"/>
      <c r="O1543"/>
      <c r="P1543" s="9"/>
      <c r="Q1543" s="13"/>
    </row>
    <row r="1544" spans="2:17">
      <c r="B1544" s="9"/>
      <c r="C1544" s="9"/>
      <c r="D1544" s="11"/>
      <c r="E1544" s="12"/>
      <c r="F1544" s="9"/>
      <c r="G1544" s="9"/>
      <c r="H1544"/>
      <c r="I1544"/>
      <c r="J1544"/>
      <c r="K1544"/>
      <c r="L1544"/>
      <c r="M1544"/>
      <c r="N1544"/>
      <c r="O1544"/>
      <c r="P1544" s="9"/>
      <c r="Q1544" s="13"/>
    </row>
    <row r="1545" spans="2:17">
      <c r="B1545" s="9"/>
      <c r="C1545" s="9"/>
      <c r="D1545" s="11"/>
      <c r="E1545" s="12"/>
      <c r="F1545" s="9"/>
      <c r="G1545" s="9"/>
      <c r="H1545"/>
      <c r="I1545"/>
      <c r="J1545"/>
      <c r="K1545"/>
      <c r="L1545"/>
      <c r="M1545"/>
      <c r="N1545"/>
      <c r="O1545"/>
      <c r="P1545" s="9"/>
      <c r="Q1545" s="13"/>
    </row>
    <row r="1546" spans="2:17">
      <c r="B1546" s="9"/>
      <c r="C1546" s="9"/>
      <c r="D1546" s="11"/>
      <c r="E1546" s="12"/>
      <c r="F1546" s="9"/>
      <c r="G1546" s="9"/>
      <c r="H1546"/>
      <c r="I1546"/>
      <c r="J1546"/>
      <c r="K1546"/>
      <c r="L1546"/>
      <c r="M1546"/>
      <c r="N1546"/>
      <c r="O1546"/>
      <c r="P1546" s="9"/>
      <c r="Q1546" s="13"/>
    </row>
    <row r="1547" spans="2:17">
      <c r="B1547" s="9"/>
      <c r="C1547" s="9"/>
      <c r="D1547" s="11"/>
      <c r="E1547" s="12"/>
      <c r="F1547" s="9"/>
      <c r="G1547" s="9"/>
      <c r="H1547"/>
      <c r="I1547"/>
      <c r="J1547"/>
      <c r="K1547"/>
      <c r="L1547"/>
      <c r="M1547"/>
      <c r="N1547"/>
      <c r="O1547"/>
      <c r="P1547" s="9"/>
      <c r="Q1547" s="13"/>
    </row>
    <row r="1548" spans="2:17">
      <c r="B1548" s="9"/>
      <c r="C1548" s="9"/>
      <c r="D1548" s="11"/>
      <c r="E1548" s="12"/>
      <c r="F1548" s="9"/>
      <c r="G1548" s="9"/>
      <c r="H1548"/>
      <c r="I1548"/>
      <c r="J1548"/>
      <c r="K1548"/>
      <c r="L1548"/>
      <c r="M1548"/>
      <c r="N1548"/>
      <c r="O1548"/>
      <c r="P1548" s="9"/>
      <c r="Q1548" s="13"/>
    </row>
    <row r="1549" spans="2:17">
      <c r="B1549" s="9"/>
      <c r="C1549" s="9"/>
      <c r="D1549" s="11"/>
      <c r="E1549" s="12"/>
      <c r="F1549" s="9"/>
      <c r="G1549" s="9"/>
      <c r="H1549"/>
      <c r="I1549"/>
      <c r="J1549"/>
      <c r="K1549"/>
      <c r="L1549"/>
      <c r="M1549"/>
      <c r="N1549"/>
      <c r="O1549"/>
      <c r="P1549" s="9"/>
      <c r="Q1549" s="13"/>
    </row>
    <row r="1550" spans="2:17">
      <c r="B1550" s="9"/>
      <c r="C1550" s="9"/>
      <c r="D1550" s="11"/>
      <c r="E1550" s="12"/>
      <c r="F1550" s="9"/>
      <c r="G1550" s="9"/>
      <c r="H1550"/>
      <c r="I1550"/>
      <c r="J1550"/>
      <c r="K1550"/>
      <c r="L1550"/>
      <c r="M1550"/>
      <c r="N1550"/>
      <c r="O1550"/>
      <c r="P1550" s="9"/>
      <c r="Q1550" s="13"/>
    </row>
    <row r="1551" spans="2:17">
      <c r="B1551" s="9"/>
      <c r="C1551" s="9"/>
      <c r="D1551" s="11"/>
      <c r="E1551" s="12"/>
      <c r="F1551" s="9"/>
      <c r="G1551" s="9"/>
      <c r="H1551"/>
      <c r="I1551"/>
      <c r="J1551"/>
      <c r="K1551"/>
      <c r="L1551"/>
      <c r="M1551"/>
      <c r="N1551"/>
      <c r="O1551"/>
      <c r="P1551" s="9"/>
      <c r="Q1551" s="13"/>
    </row>
    <row r="1552" spans="2:17">
      <c r="B1552" s="9"/>
      <c r="C1552" s="9"/>
      <c r="D1552" s="11"/>
      <c r="E1552" s="12"/>
      <c r="F1552" s="9"/>
      <c r="G1552" s="9"/>
      <c r="H1552"/>
      <c r="I1552"/>
      <c r="J1552"/>
      <c r="K1552"/>
      <c r="L1552"/>
      <c r="M1552"/>
      <c r="N1552"/>
      <c r="O1552"/>
      <c r="P1552" s="9"/>
      <c r="Q1552" s="13"/>
    </row>
    <row r="1553" spans="2:17">
      <c r="B1553" s="9"/>
      <c r="C1553" s="9"/>
      <c r="D1553" s="11"/>
      <c r="E1553" s="12"/>
      <c r="F1553" s="9"/>
      <c r="G1553" s="9"/>
      <c r="H1553"/>
      <c r="I1553"/>
      <c r="J1553"/>
      <c r="K1553"/>
      <c r="L1553"/>
      <c r="M1553"/>
      <c r="N1553"/>
      <c r="O1553"/>
      <c r="P1553" s="9"/>
      <c r="Q1553" s="13"/>
    </row>
    <row r="1554" spans="2:17">
      <c r="B1554" s="9"/>
      <c r="C1554" s="9"/>
      <c r="D1554" s="11"/>
      <c r="E1554" s="12"/>
      <c r="F1554" s="9"/>
      <c r="G1554" s="9"/>
      <c r="H1554"/>
      <c r="I1554"/>
      <c r="J1554"/>
      <c r="K1554"/>
      <c r="L1554"/>
      <c r="M1554"/>
      <c r="N1554"/>
      <c r="O1554"/>
      <c r="P1554" s="9"/>
      <c r="Q1554" s="13"/>
    </row>
    <row r="1555" spans="2:17">
      <c r="B1555" s="9"/>
      <c r="C1555" s="9"/>
      <c r="D1555" s="11"/>
      <c r="E1555" s="12"/>
      <c r="F1555" s="9"/>
      <c r="G1555" s="9"/>
      <c r="H1555"/>
      <c r="I1555"/>
      <c r="J1555"/>
      <c r="K1555"/>
      <c r="L1555"/>
      <c r="M1555"/>
      <c r="N1555"/>
      <c r="O1555"/>
      <c r="P1555" s="9"/>
      <c r="Q1555" s="13"/>
    </row>
    <row r="1556" spans="2:17">
      <c r="B1556" s="9"/>
      <c r="C1556" s="9"/>
      <c r="D1556" s="11"/>
      <c r="E1556" s="12"/>
      <c r="F1556" s="9"/>
      <c r="G1556" s="9"/>
      <c r="H1556"/>
      <c r="I1556"/>
      <c r="J1556"/>
      <c r="K1556"/>
      <c r="L1556"/>
      <c r="M1556"/>
      <c r="N1556"/>
      <c r="O1556"/>
      <c r="P1556" s="9"/>
      <c r="Q1556" s="13"/>
    </row>
    <row r="1557" spans="2:17">
      <c r="B1557" s="9"/>
      <c r="C1557" s="9"/>
      <c r="D1557" s="11"/>
      <c r="E1557" s="12"/>
      <c r="F1557" s="9"/>
      <c r="G1557" s="9"/>
      <c r="H1557"/>
      <c r="I1557"/>
      <c r="J1557"/>
      <c r="K1557"/>
      <c r="L1557"/>
      <c r="M1557"/>
      <c r="N1557"/>
      <c r="O1557"/>
      <c r="P1557" s="9"/>
      <c r="Q1557" s="13"/>
    </row>
    <row r="1558" spans="2:17">
      <c r="B1558" s="9"/>
      <c r="C1558" s="9"/>
      <c r="D1558" s="11"/>
      <c r="E1558" s="12"/>
      <c r="F1558" s="9"/>
      <c r="G1558" s="9"/>
      <c r="H1558"/>
      <c r="I1558"/>
      <c r="J1558"/>
      <c r="K1558"/>
      <c r="L1558"/>
      <c r="M1558"/>
      <c r="N1558"/>
      <c r="O1558"/>
      <c r="P1558" s="9"/>
      <c r="Q1558" s="13"/>
    </row>
    <row r="1559" spans="2:17">
      <c r="B1559" s="9"/>
      <c r="C1559" s="9"/>
      <c r="D1559" s="11"/>
      <c r="E1559" s="12"/>
      <c r="F1559" s="9"/>
      <c r="G1559" s="9"/>
      <c r="H1559"/>
      <c r="I1559"/>
      <c r="J1559"/>
      <c r="K1559"/>
      <c r="L1559"/>
      <c r="M1559"/>
      <c r="N1559"/>
      <c r="O1559"/>
      <c r="P1559" s="9"/>
      <c r="Q1559" s="13"/>
    </row>
    <row r="1560" spans="2:17">
      <c r="B1560" s="9"/>
      <c r="C1560" s="9"/>
      <c r="D1560" s="11"/>
      <c r="E1560" s="12"/>
      <c r="F1560" s="9"/>
      <c r="G1560" s="9"/>
      <c r="H1560"/>
      <c r="I1560"/>
      <c r="J1560"/>
      <c r="K1560"/>
      <c r="L1560"/>
      <c r="M1560"/>
      <c r="N1560"/>
      <c r="O1560"/>
      <c r="P1560" s="9"/>
      <c r="Q1560" s="13"/>
    </row>
    <row r="1561" spans="2:17">
      <c r="B1561" s="9"/>
      <c r="C1561" s="9"/>
      <c r="D1561" s="11"/>
      <c r="E1561" s="12"/>
      <c r="F1561" s="9"/>
      <c r="G1561" s="9"/>
      <c r="H1561"/>
      <c r="I1561"/>
      <c r="J1561"/>
      <c r="K1561"/>
      <c r="L1561"/>
      <c r="M1561"/>
      <c r="N1561"/>
      <c r="O1561"/>
      <c r="P1561" s="9"/>
      <c r="Q1561" s="13"/>
    </row>
    <row r="1562" spans="2:17">
      <c r="B1562" s="9"/>
      <c r="C1562" s="9"/>
      <c r="D1562" s="11"/>
      <c r="E1562" s="12"/>
      <c r="F1562" s="9"/>
      <c r="G1562" s="9"/>
      <c r="H1562"/>
      <c r="I1562"/>
      <c r="J1562"/>
      <c r="K1562"/>
      <c r="L1562"/>
      <c r="M1562"/>
      <c r="N1562"/>
      <c r="O1562"/>
      <c r="P1562" s="9"/>
      <c r="Q1562" s="13"/>
    </row>
    <row r="1563" spans="2:17">
      <c r="B1563" s="9"/>
      <c r="C1563" s="9"/>
      <c r="D1563" s="11"/>
      <c r="E1563" s="12"/>
      <c r="F1563" s="9"/>
      <c r="G1563" s="9"/>
      <c r="H1563"/>
      <c r="I1563"/>
      <c r="J1563"/>
      <c r="K1563"/>
      <c r="L1563"/>
      <c r="M1563"/>
      <c r="N1563"/>
      <c r="O1563"/>
      <c r="P1563" s="9"/>
      <c r="Q1563" s="13"/>
    </row>
    <row r="1564" spans="2:17">
      <c r="B1564" s="9"/>
      <c r="C1564" s="9"/>
      <c r="D1564" s="11"/>
      <c r="E1564" s="12"/>
      <c r="F1564" s="9"/>
      <c r="G1564" s="9"/>
      <c r="H1564"/>
      <c r="I1564"/>
      <c r="J1564"/>
      <c r="K1564"/>
      <c r="L1564"/>
      <c r="M1564"/>
      <c r="N1564"/>
      <c r="O1564"/>
      <c r="P1564" s="9"/>
      <c r="Q1564" s="13"/>
    </row>
    <row r="1565" spans="2:17">
      <c r="B1565" s="9"/>
      <c r="C1565" s="9"/>
      <c r="D1565" s="11"/>
      <c r="E1565" s="12"/>
      <c r="F1565" s="9"/>
      <c r="G1565" s="9"/>
      <c r="H1565"/>
      <c r="I1565"/>
      <c r="J1565"/>
      <c r="K1565"/>
      <c r="L1565"/>
      <c r="M1565"/>
      <c r="N1565"/>
      <c r="O1565"/>
      <c r="P1565" s="9"/>
      <c r="Q1565" s="13"/>
    </row>
    <row r="1566" spans="2:17">
      <c r="B1566" s="9"/>
      <c r="C1566" s="9"/>
      <c r="D1566" s="11"/>
      <c r="E1566" s="12"/>
      <c r="F1566" s="9"/>
      <c r="G1566" s="9"/>
      <c r="H1566"/>
      <c r="I1566"/>
      <c r="J1566"/>
      <c r="K1566"/>
      <c r="L1566"/>
      <c r="M1566"/>
      <c r="N1566"/>
      <c r="O1566"/>
      <c r="P1566" s="9"/>
      <c r="Q1566" s="13"/>
    </row>
    <row r="1567" spans="2:17">
      <c r="B1567" s="9"/>
      <c r="C1567" s="9"/>
      <c r="D1567" s="11"/>
      <c r="E1567" s="12"/>
      <c r="F1567" s="9"/>
      <c r="G1567" s="9"/>
      <c r="H1567"/>
      <c r="I1567"/>
      <c r="J1567"/>
      <c r="K1567"/>
      <c r="L1567"/>
      <c r="M1567"/>
      <c r="N1567"/>
      <c r="O1567"/>
      <c r="P1567" s="9"/>
      <c r="Q1567" s="13"/>
    </row>
    <row r="1568" spans="2:17">
      <c r="B1568" s="9"/>
      <c r="C1568" s="9"/>
      <c r="D1568" s="11"/>
      <c r="E1568" s="12"/>
      <c r="F1568" s="9"/>
      <c r="G1568" s="9"/>
      <c r="H1568"/>
      <c r="I1568"/>
      <c r="J1568"/>
      <c r="K1568"/>
      <c r="L1568"/>
      <c r="M1568"/>
      <c r="N1568"/>
      <c r="O1568"/>
      <c r="P1568" s="9"/>
      <c r="Q1568" s="13"/>
    </row>
    <row r="1569" spans="2:17">
      <c r="B1569" s="9"/>
      <c r="C1569" s="9"/>
      <c r="D1569" s="11"/>
      <c r="E1569" s="12"/>
      <c r="F1569" s="9"/>
      <c r="G1569" s="9"/>
      <c r="H1569"/>
      <c r="I1569"/>
      <c r="J1569"/>
      <c r="K1569"/>
      <c r="L1569"/>
      <c r="M1569"/>
      <c r="N1569"/>
      <c r="O1569"/>
      <c r="P1569" s="9"/>
      <c r="Q1569" s="13"/>
    </row>
    <row r="1570" spans="2:17">
      <c r="B1570" s="9"/>
      <c r="C1570" s="9"/>
      <c r="D1570" s="11"/>
      <c r="E1570" s="12"/>
      <c r="F1570" s="9"/>
      <c r="G1570" s="9"/>
      <c r="H1570"/>
      <c r="I1570"/>
      <c r="J1570"/>
      <c r="K1570"/>
      <c r="L1570"/>
      <c r="M1570"/>
      <c r="N1570"/>
      <c r="O1570"/>
      <c r="P1570" s="9"/>
      <c r="Q1570" s="13"/>
    </row>
    <row r="1571" spans="2:17">
      <c r="B1571" s="9"/>
      <c r="C1571" s="9"/>
      <c r="D1571" s="11"/>
      <c r="E1571" s="12"/>
      <c r="F1571" s="9"/>
      <c r="G1571" s="9"/>
      <c r="H1571"/>
      <c r="I1571"/>
      <c r="J1571"/>
      <c r="K1571"/>
      <c r="L1571"/>
      <c r="M1571"/>
      <c r="N1571"/>
      <c r="O1571"/>
      <c r="P1571" s="9"/>
      <c r="Q1571" s="13"/>
    </row>
    <row r="1572" spans="2:17">
      <c r="B1572" s="9"/>
      <c r="C1572" s="9"/>
      <c r="D1572" s="11"/>
      <c r="E1572" s="12"/>
      <c r="F1572" s="9"/>
      <c r="G1572" s="9"/>
      <c r="H1572"/>
      <c r="I1572"/>
      <c r="J1572"/>
      <c r="K1572"/>
      <c r="L1572"/>
      <c r="M1572"/>
      <c r="N1572"/>
      <c r="O1572"/>
      <c r="P1572" s="9"/>
      <c r="Q1572" s="13"/>
    </row>
    <row r="1573" spans="2:17">
      <c r="B1573" s="9"/>
      <c r="C1573" s="9"/>
      <c r="D1573" s="11"/>
      <c r="E1573" s="12"/>
      <c r="F1573" s="9"/>
      <c r="G1573" s="9"/>
      <c r="H1573"/>
      <c r="I1573"/>
      <c r="J1573"/>
      <c r="K1573"/>
      <c r="L1573"/>
      <c r="M1573"/>
      <c r="N1573"/>
      <c r="O1573"/>
      <c r="P1573" s="9"/>
      <c r="Q1573" s="13"/>
    </row>
    <row r="1574" spans="2:17">
      <c r="B1574" s="9"/>
      <c r="C1574" s="9"/>
      <c r="D1574" s="11"/>
      <c r="E1574" s="12"/>
      <c r="F1574" s="9"/>
      <c r="G1574" s="9"/>
      <c r="H1574"/>
      <c r="I1574"/>
      <c r="J1574"/>
      <c r="K1574"/>
      <c r="L1574"/>
      <c r="M1574"/>
      <c r="N1574"/>
      <c r="O1574"/>
      <c r="P1574" s="9"/>
      <c r="Q1574" s="13"/>
    </row>
    <row r="1575" spans="2:17">
      <c r="B1575" s="9"/>
      <c r="C1575" s="9"/>
      <c r="D1575" s="11"/>
      <c r="E1575" s="12"/>
      <c r="F1575" s="9"/>
      <c r="G1575" s="9"/>
      <c r="H1575"/>
      <c r="I1575"/>
      <c r="J1575"/>
      <c r="K1575"/>
      <c r="L1575"/>
      <c r="M1575"/>
      <c r="N1575"/>
      <c r="O1575"/>
      <c r="P1575" s="9"/>
      <c r="Q1575" s="13"/>
    </row>
    <row r="1576" spans="2:17">
      <c r="B1576" s="9"/>
      <c r="C1576" s="9"/>
      <c r="D1576" s="11"/>
      <c r="E1576" s="12"/>
      <c r="F1576" s="9"/>
      <c r="G1576" s="9"/>
      <c r="H1576"/>
      <c r="I1576"/>
      <c r="J1576"/>
      <c r="K1576"/>
      <c r="L1576"/>
      <c r="M1576"/>
      <c r="N1576"/>
      <c r="O1576"/>
      <c r="P1576" s="9"/>
      <c r="Q1576" s="13"/>
    </row>
    <row r="1577" spans="2:17">
      <c r="B1577" s="9"/>
      <c r="C1577" s="9"/>
      <c r="D1577" s="11"/>
      <c r="E1577" s="12"/>
      <c r="F1577" s="9"/>
      <c r="G1577" s="9"/>
      <c r="H1577"/>
      <c r="I1577"/>
      <c r="J1577"/>
      <c r="K1577"/>
      <c r="L1577"/>
      <c r="M1577"/>
      <c r="N1577"/>
      <c r="O1577"/>
      <c r="P1577" s="9"/>
      <c r="Q1577" s="13"/>
    </row>
    <row r="1578" spans="2:17">
      <c r="B1578" s="9"/>
      <c r="C1578" s="9"/>
      <c r="D1578" s="11"/>
      <c r="E1578" s="12"/>
      <c r="F1578" s="9"/>
      <c r="G1578" s="9"/>
      <c r="H1578"/>
      <c r="I1578"/>
      <c r="J1578"/>
      <c r="K1578"/>
      <c r="L1578"/>
      <c r="M1578"/>
      <c r="N1578"/>
      <c r="O1578"/>
      <c r="P1578" s="9"/>
      <c r="Q1578" s="13"/>
    </row>
    <row r="1579" spans="2:17">
      <c r="B1579" s="9"/>
      <c r="C1579" s="9"/>
      <c r="D1579" s="11"/>
      <c r="E1579" s="12"/>
      <c r="F1579" s="9"/>
      <c r="G1579" s="9"/>
      <c r="H1579"/>
      <c r="I1579"/>
      <c r="J1579"/>
      <c r="K1579"/>
      <c r="L1579"/>
      <c r="M1579"/>
      <c r="N1579"/>
      <c r="O1579"/>
      <c r="P1579" s="9"/>
      <c r="Q1579" s="13"/>
    </row>
    <row r="1580" spans="2:17">
      <c r="B1580" s="9"/>
      <c r="C1580" s="9"/>
      <c r="D1580" s="11"/>
      <c r="E1580" s="12"/>
      <c r="F1580" s="9"/>
      <c r="G1580" s="9"/>
      <c r="H1580"/>
      <c r="I1580"/>
      <c r="J1580"/>
      <c r="K1580"/>
      <c r="L1580"/>
      <c r="M1580"/>
      <c r="N1580"/>
      <c r="O1580"/>
      <c r="P1580" s="9"/>
      <c r="Q1580" s="13"/>
    </row>
    <row r="1581" spans="2:17">
      <c r="B1581" s="9"/>
      <c r="C1581" s="9"/>
      <c r="D1581" s="11"/>
      <c r="E1581" s="12"/>
      <c r="F1581" s="9"/>
      <c r="G1581" s="9"/>
      <c r="H1581"/>
      <c r="I1581"/>
      <c r="J1581"/>
      <c r="K1581"/>
      <c r="L1581"/>
      <c r="M1581"/>
      <c r="N1581"/>
      <c r="O1581"/>
      <c r="P1581" s="9"/>
      <c r="Q1581" s="13"/>
    </row>
    <row r="1582" spans="2:17">
      <c r="B1582" s="9"/>
      <c r="C1582" s="9"/>
      <c r="D1582" s="11"/>
      <c r="E1582" s="12"/>
      <c r="F1582" s="9"/>
      <c r="G1582" s="9"/>
      <c r="H1582"/>
      <c r="I1582"/>
      <c r="J1582"/>
      <c r="K1582"/>
      <c r="L1582"/>
      <c r="M1582"/>
      <c r="N1582"/>
      <c r="O1582"/>
      <c r="P1582" s="9"/>
      <c r="Q1582" s="13"/>
    </row>
    <row r="1583" spans="2:17">
      <c r="B1583" s="9"/>
      <c r="C1583" s="9"/>
      <c r="D1583" s="11"/>
      <c r="E1583" s="12"/>
      <c r="F1583" s="9"/>
      <c r="G1583" s="9"/>
      <c r="H1583"/>
      <c r="I1583"/>
      <c r="J1583"/>
      <c r="K1583"/>
      <c r="L1583"/>
      <c r="M1583"/>
      <c r="N1583"/>
      <c r="O1583"/>
      <c r="P1583" s="9"/>
      <c r="Q1583" s="13"/>
    </row>
    <row r="1584" spans="2:17">
      <c r="B1584" s="9"/>
      <c r="C1584" s="9"/>
      <c r="D1584" s="11"/>
      <c r="E1584" s="12"/>
      <c r="F1584" s="9"/>
      <c r="G1584" s="9"/>
      <c r="H1584"/>
      <c r="I1584"/>
      <c r="J1584"/>
      <c r="K1584"/>
      <c r="L1584"/>
      <c r="M1584"/>
      <c r="N1584"/>
      <c r="O1584"/>
      <c r="P1584" s="9"/>
      <c r="Q1584" s="13"/>
    </row>
    <row r="1585" spans="2:17">
      <c r="B1585" s="9"/>
      <c r="C1585" s="9"/>
      <c r="D1585" s="11"/>
      <c r="E1585" s="12"/>
      <c r="F1585" s="9"/>
      <c r="G1585" s="9"/>
      <c r="H1585"/>
      <c r="I1585"/>
      <c r="J1585"/>
      <c r="K1585"/>
      <c r="L1585"/>
      <c r="M1585"/>
      <c r="N1585"/>
      <c r="O1585"/>
      <c r="P1585" s="9"/>
      <c r="Q1585" s="13"/>
    </row>
    <row r="1586" spans="2:17">
      <c r="B1586" s="9"/>
      <c r="C1586" s="9"/>
      <c r="D1586" s="11"/>
      <c r="E1586" s="12"/>
      <c r="F1586" s="9"/>
      <c r="G1586" s="9"/>
      <c r="H1586"/>
      <c r="I1586"/>
      <c r="J1586"/>
      <c r="K1586"/>
      <c r="L1586"/>
      <c r="M1586"/>
      <c r="N1586"/>
      <c r="O1586"/>
      <c r="P1586" s="9"/>
      <c r="Q1586" s="13"/>
    </row>
    <row r="1587" spans="2:17">
      <c r="B1587" s="9"/>
      <c r="C1587" s="9"/>
      <c r="D1587" s="11"/>
      <c r="E1587" s="12"/>
      <c r="F1587" s="9"/>
      <c r="G1587" s="9"/>
      <c r="H1587"/>
      <c r="I1587"/>
      <c r="J1587"/>
      <c r="K1587"/>
      <c r="L1587"/>
      <c r="M1587"/>
      <c r="N1587"/>
      <c r="O1587"/>
      <c r="P1587" s="9"/>
      <c r="Q1587" s="13"/>
    </row>
    <row r="1588" spans="2:17">
      <c r="B1588" s="9"/>
      <c r="C1588" s="9"/>
      <c r="D1588" s="11"/>
      <c r="E1588" s="12"/>
      <c r="F1588" s="9"/>
      <c r="G1588" s="9"/>
      <c r="H1588"/>
      <c r="I1588"/>
      <c r="J1588"/>
      <c r="K1588"/>
      <c r="L1588"/>
      <c r="M1588"/>
      <c r="N1588"/>
      <c r="O1588"/>
      <c r="P1588" s="9"/>
      <c r="Q1588" s="13"/>
    </row>
    <row r="1589" spans="2:17">
      <c r="B1589" s="9"/>
      <c r="C1589" s="9"/>
      <c r="D1589" s="11"/>
      <c r="E1589" s="12"/>
      <c r="F1589" s="9"/>
      <c r="G1589" s="9"/>
      <c r="H1589"/>
      <c r="I1589"/>
      <c r="J1589"/>
      <c r="K1589"/>
      <c r="L1589"/>
      <c r="M1589"/>
      <c r="N1589"/>
      <c r="O1589"/>
      <c r="P1589" s="9"/>
      <c r="Q1589" s="13"/>
    </row>
    <row r="1590" spans="2:17">
      <c r="B1590" s="9"/>
      <c r="C1590" s="9"/>
      <c r="D1590" s="11"/>
      <c r="E1590" s="12"/>
      <c r="F1590" s="9"/>
      <c r="G1590" s="9"/>
      <c r="H1590"/>
      <c r="I1590"/>
      <c r="J1590"/>
      <c r="K1590"/>
      <c r="L1590"/>
      <c r="M1590"/>
      <c r="N1590"/>
      <c r="O1590"/>
      <c r="P1590" s="9"/>
      <c r="Q1590" s="13"/>
    </row>
    <row r="1591" spans="2:17">
      <c r="B1591" s="9"/>
      <c r="C1591" s="9"/>
      <c r="D1591" s="11"/>
      <c r="E1591" s="12"/>
      <c r="F1591" s="9"/>
      <c r="G1591" s="9"/>
      <c r="H1591"/>
      <c r="I1591"/>
      <c r="J1591"/>
      <c r="K1591"/>
      <c r="L1591"/>
      <c r="M1591"/>
      <c r="N1591"/>
      <c r="O1591"/>
      <c r="P1591" s="9"/>
      <c r="Q1591" s="13"/>
    </row>
    <row r="1592" spans="2:17">
      <c r="B1592" s="9"/>
      <c r="C1592" s="9"/>
      <c r="D1592" s="11"/>
      <c r="E1592" s="12"/>
      <c r="F1592" s="9"/>
      <c r="G1592" s="9"/>
      <c r="H1592"/>
      <c r="I1592"/>
      <c r="J1592"/>
      <c r="K1592"/>
      <c r="L1592"/>
      <c r="M1592"/>
      <c r="N1592"/>
      <c r="O1592"/>
      <c r="P1592" s="9"/>
      <c r="Q1592" s="13"/>
    </row>
    <row r="1593" spans="2:17">
      <c r="B1593" s="9"/>
      <c r="C1593" s="9"/>
      <c r="D1593" s="11"/>
      <c r="E1593" s="12"/>
      <c r="F1593" s="9"/>
      <c r="G1593" s="9"/>
      <c r="H1593"/>
      <c r="I1593"/>
      <c r="J1593"/>
      <c r="K1593"/>
      <c r="L1593"/>
      <c r="M1593"/>
      <c r="N1593"/>
      <c r="O1593"/>
      <c r="P1593" s="9"/>
      <c r="Q1593" s="13"/>
    </row>
    <row r="1594" spans="2:17">
      <c r="B1594" s="9"/>
      <c r="C1594" s="9"/>
      <c r="D1594" s="11"/>
      <c r="E1594" s="12"/>
      <c r="F1594" s="9"/>
      <c r="G1594" s="9"/>
      <c r="H1594"/>
      <c r="I1594"/>
      <c r="J1594"/>
      <c r="K1594"/>
      <c r="L1594"/>
      <c r="M1594"/>
      <c r="N1594"/>
      <c r="O1594"/>
      <c r="P1594" s="9"/>
      <c r="Q1594" s="13"/>
    </row>
    <row r="1595" spans="2:17">
      <c r="B1595" s="9"/>
      <c r="C1595" s="9"/>
      <c r="D1595" s="11"/>
      <c r="E1595" s="12"/>
      <c r="F1595" s="9"/>
      <c r="G1595" s="9"/>
      <c r="H1595"/>
      <c r="I1595"/>
      <c r="J1595"/>
      <c r="K1595"/>
      <c r="L1595"/>
      <c r="M1595"/>
      <c r="N1595"/>
      <c r="O1595"/>
      <c r="P1595" s="9"/>
      <c r="Q1595" s="13"/>
    </row>
    <row r="1596" spans="2:17">
      <c r="B1596" s="9"/>
      <c r="C1596" s="9"/>
      <c r="D1596" s="11"/>
      <c r="E1596" s="12"/>
      <c r="F1596" s="9"/>
      <c r="G1596" s="9"/>
      <c r="H1596"/>
      <c r="I1596"/>
      <c r="J1596"/>
      <c r="K1596"/>
      <c r="L1596"/>
      <c r="M1596"/>
      <c r="N1596"/>
      <c r="O1596"/>
      <c r="P1596" s="9"/>
      <c r="Q1596" s="13"/>
    </row>
    <row r="1597" spans="2:17">
      <c r="B1597" s="9"/>
      <c r="C1597" s="9"/>
      <c r="D1597" s="11"/>
      <c r="E1597" s="12"/>
      <c r="F1597" s="9"/>
      <c r="G1597" s="9"/>
      <c r="H1597"/>
      <c r="I1597"/>
      <c r="J1597"/>
      <c r="K1597"/>
      <c r="L1597"/>
      <c r="M1597"/>
      <c r="N1597"/>
      <c r="O1597"/>
      <c r="P1597" s="9"/>
      <c r="Q1597" s="13"/>
    </row>
    <row r="1598" spans="2:17">
      <c r="B1598" s="9"/>
      <c r="C1598" s="9"/>
      <c r="D1598" s="11"/>
      <c r="E1598" s="12"/>
      <c r="F1598" s="9"/>
      <c r="G1598" s="9"/>
      <c r="H1598"/>
      <c r="I1598"/>
      <c r="J1598"/>
      <c r="K1598"/>
      <c r="L1598"/>
      <c r="M1598"/>
      <c r="N1598"/>
      <c r="O1598"/>
      <c r="P1598" s="9"/>
      <c r="Q1598" s="13"/>
    </row>
    <row r="1599" spans="2:17">
      <c r="B1599" s="9"/>
      <c r="C1599" s="9"/>
      <c r="D1599" s="11"/>
      <c r="E1599" s="12"/>
      <c r="F1599" s="9"/>
      <c r="G1599" s="9"/>
      <c r="H1599"/>
      <c r="I1599"/>
      <c r="J1599"/>
      <c r="K1599"/>
      <c r="L1599"/>
      <c r="M1599"/>
      <c r="N1599"/>
      <c r="O1599"/>
      <c r="P1599" s="9"/>
      <c r="Q1599" s="13"/>
    </row>
    <row r="1600" spans="2:17">
      <c r="B1600" s="9"/>
      <c r="C1600" s="9"/>
      <c r="D1600" s="11"/>
      <c r="E1600" s="12"/>
      <c r="F1600" s="9"/>
      <c r="G1600" s="9"/>
      <c r="H1600"/>
      <c r="I1600"/>
      <c r="J1600"/>
      <c r="K1600"/>
      <c r="L1600"/>
      <c r="M1600"/>
      <c r="N1600"/>
      <c r="O1600"/>
      <c r="P1600" s="9"/>
      <c r="Q1600" s="13"/>
    </row>
    <row r="1601" spans="2:17">
      <c r="B1601" s="9"/>
      <c r="C1601" s="9"/>
      <c r="D1601" s="11"/>
      <c r="E1601" s="12"/>
      <c r="F1601" s="9"/>
      <c r="G1601" s="9"/>
      <c r="H1601"/>
      <c r="I1601"/>
      <c r="J1601"/>
      <c r="K1601"/>
      <c r="L1601"/>
      <c r="M1601"/>
      <c r="N1601"/>
      <c r="O1601"/>
      <c r="P1601" s="9"/>
      <c r="Q1601" s="13"/>
    </row>
    <row r="1602" spans="2:17">
      <c r="B1602" s="9"/>
      <c r="C1602" s="9"/>
      <c r="D1602" s="11"/>
      <c r="E1602" s="12"/>
      <c r="F1602" s="9"/>
      <c r="G1602" s="9"/>
      <c r="H1602"/>
      <c r="I1602"/>
      <c r="J1602"/>
      <c r="K1602"/>
      <c r="L1602"/>
      <c r="M1602"/>
      <c r="N1602"/>
      <c r="O1602"/>
      <c r="P1602" s="9"/>
      <c r="Q1602" s="13"/>
    </row>
    <row r="1603" spans="2:17">
      <c r="B1603" s="9"/>
      <c r="C1603" s="9"/>
      <c r="D1603" s="11"/>
      <c r="E1603" s="12"/>
      <c r="F1603" s="9"/>
      <c r="G1603" s="9"/>
      <c r="H1603"/>
      <c r="I1603"/>
      <c r="J1603"/>
      <c r="K1603"/>
      <c r="L1603"/>
      <c r="M1603"/>
      <c r="N1603"/>
      <c r="O1603"/>
      <c r="P1603" s="9"/>
      <c r="Q1603" s="13"/>
    </row>
    <row r="1604" spans="2:17">
      <c r="B1604" s="9"/>
      <c r="C1604" s="9"/>
      <c r="D1604" s="11"/>
      <c r="E1604" s="12"/>
      <c r="F1604" s="9"/>
      <c r="G1604" s="9"/>
      <c r="H1604"/>
      <c r="I1604"/>
      <c r="J1604"/>
      <c r="K1604"/>
      <c r="L1604"/>
      <c r="M1604"/>
      <c r="N1604"/>
      <c r="O1604"/>
      <c r="P1604" s="9"/>
      <c r="Q1604" s="13"/>
    </row>
    <row r="1605" spans="2:17">
      <c r="B1605" s="9"/>
      <c r="C1605" s="9"/>
      <c r="D1605" s="11"/>
      <c r="E1605" s="12"/>
      <c r="F1605" s="9"/>
      <c r="G1605" s="9"/>
      <c r="H1605"/>
      <c r="I1605"/>
      <c r="J1605"/>
      <c r="K1605"/>
      <c r="L1605"/>
      <c r="M1605"/>
      <c r="N1605"/>
      <c r="O1605"/>
      <c r="P1605" s="9"/>
      <c r="Q1605" s="13"/>
    </row>
    <row r="1606" spans="2:17">
      <c r="B1606" s="9"/>
      <c r="C1606" s="9"/>
      <c r="D1606" s="11"/>
      <c r="E1606" s="12"/>
      <c r="F1606" s="9"/>
      <c r="G1606" s="9"/>
      <c r="H1606"/>
      <c r="I1606"/>
      <c r="J1606"/>
      <c r="K1606"/>
      <c r="L1606"/>
      <c r="M1606"/>
      <c r="N1606"/>
      <c r="O1606"/>
      <c r="P1606" s="9"/>
      <c r="Q1606" s="13"/>
    </row>
    <row r="1607" spans="2:17">
      <c r="B1607" s="9"/>
      <c r="C1607" s="9"/>
      <c r="D1607" s="11"/>
      <c r="E1607" s="12"/>
      <c r="F1607" s="9"/>
      <c r="G1607" s="9"/>
      <c r="H1607"/>
      <c r="I1607"/>
      <c r="J1607"/>
      <c r="K1607"/>
      <c r="L1607"/>
      <c r="M1607"/>
      <c r="N1607"/>
      <c r="O1607"/>
      <c r="P1607" s="9"/>
      <c r="Q1607" s="13"/>
    </row>
    <row r="1608" spans="2:17">
      <c r="B1608" s="9"/>
      <c r="C1608" s="9"/>
      <c r="D1608" s="11"/>
      <c r="E1608" s="12"/>
      <c r="F1608" s="9"/>
      <c r="G1608" s="9"/>
      <c r="H1608"/>
      <c r="I1608"/>
      <c r="J1608"/>
      <c r="K1608"/>
      <c r="L1608"/>
      <c r="M1608"/>
      <c r="N1608"/>
      <c r="O1608"/>
      <c r="P1608" s="9"/>
      <c r="Q1608" s="13"/>
    </row>
    <row r="1609" spans="2:17">
      <c r="B1609" s="9"/>
      <c r="C1609" s="9"/>
      <c r="D1609" s="11"/>
      <c r="E1609" s="12"/>
      <c r="F1609" s="9"/>
      <c r="G1609" s="9"/>
      <c r="H1609"/>
      <c r="I1609"/>
      <c r="J1609"/>
      <c r="K1609"/>
      <c r="L1609"/>
      <c r="M1609"/>
      <c r="N1609"/>
      <c r="O1609"/>
      <c r="P1609" s="9"/>
      <c r="Q1609" s="13"/>
    </row>
    <row r="1610" spans="2:17">
      <c r="B1610" s="9"/>
      <c r="C1610" s="9"/>
      <c r="D1610" s="11"/>
      <c r="E1610" s="12"/>
      <c r="F1610" s="9"/>
      <c r="G1610" s="9"/>
      <c r="H1610"/>
      <c r="I1610"/>
      <c r="J1610"/>
      <c r="K1610"/>
      <c r="L1610"/>
      <c r="M1610"/>
      <c r="N1610"/>
      <c r="O1610"/>
      <c r="P1610" s="9"/>
      <c r="Q1610" s="13"/>
    </row>
    <row r="1611" spans="2:17">
      <c r="B1611" s="9"/>
      <c r="C1611" s="9"/>
      <c r="D1611" s="11"/>
      <c r="E1611" s="12"/>
      <c r="F1611" s="9"/>
      <c r="G1611" s="9"/>
      <c r="H1611"/>
      <c r="I1611"/>
      <c r="J1611"/>
      <c r="K1611"/>
      <c r="L1611"/>
      <c r="M1611"/>
      <c r="N1611"/>
      <c r="O1611"/>
      <c r="P1611" s="9"/>
      <c r="Q1611" s="13"/>
    </row>
    <row r="1612" spans="2:17">
      <c r="B1612" s="9"/>
      <c r="C1612" s="9"/>
      <c r="D1612" s="11"/>
      <c r="E1612" s="12"/>
      <c r="F1612" s="9"/>
      <c r="G1612" s="9"/>
      <c r="H1612"/>
      <c r="I1612"/>
      <c r="J1612"/>
      <c r="K1612"/>
      <c r="L1612"/>
      <c r="M1612"/>
      <c r="N1612"/>
      <c r="O1612"/>
      <c r="P1612" s="9"/>
      <c r="Q1612" s="13"/>
    </row>
    <row r="1613" spans="2:17">
      <c r="B1613" s="9"/>
      <c r="C1613" s="9"/>
      <c r="D1613" s="11"/>
      <c r="E1613" s="12"/>
      <c r="F1613" s="9"/>
      <c r="G1613" s="9"/>
      <c r="H1613"/>
      <c r="I1613"/>
      <c r="J1613"/>
      <c r="K1613"/>
      <c r="L1613"/>
      <c r="M1613"/>
      <c r="N1613"/>
      <c r="O1613"/>
      <c r="P1613" s="9"/>
      <c r="Q1613" s="13"/>
    </row>
    <row r="1614" spans="2:17">
      <c r="B1614" s="9"/>
      <c r="C1614" s="9"/>
      <c r="D1614" s="11"/>
      <c r="E1614" s="12"/>
      <c r="F1614" s="9"/>
      <c r="G1614" s="9"/>
      <c r="H1614"/>
      <c r="I1614"/>
      <c r="J1614"/>
      <c r="K1614"/>
      <c r="L1614"/>
      <c r="M1614"/>
      <c r="N1614"/>
      <c r="O1614"/>
      <c r="P1614" s="9"/>
      <c r="Q1614" s="13"/>
    </row>
    <row r="1615" spans="2:17">
      <c r="B1615" s="9"/>
      <c r="C1615" s="9"/>
      <c r="D1615" s="11"/>
      <c r="E1615" s="12"/>
      <c r="F1615" s="9"/>
      <c r="G1615" s="9"/>
      <c r="H1615"/>
      <c r="I1615"/>
      <c r="J1615"/>
      <c r="K1615"/>
      <c r="L1615"/>
      <c r="M1615"/>
      <c r="N1615"/>
      <c r="O1615"/>
      <c r="P1615" s="9"/>
      <c r="Q1615" s="13"/>
    </row>
    <row r="1616" spans="2:17">
      <c r="B1616" s="9"/>
      <c r="C1616" s="9"/>
      <c r="D1616" s="11"/>
      <c r="E1616" s="12"/>
      <c r="F1616" s="9"/>
      <c r="G1616" s="9"/>
      <c r="H1616"/>
      <c r="I1616"/>
      <c r="J1616"/>
      <c r="K1616"/>
      <c r="L1616"/>
      <c r="M1616"/>
      <c r="N1616"/>
      <c r="O1616"/>
      <c r="P1616" s="9"/>
      <c r="Q1616" s="13"/>
    </row>
    <row r="1617" spans="2:17">
      <c r="B1617" s="9"/>
      <c r="C1617" s="9"/>
      <c r="D1617" s="11"/>
      <c r="E1617" s="12"/>
      <c r="F1617" s="9"/>
      <c r="G1617" s="9"/>
      <c r="H1617"/>
      <c r="I1617"/>
      <c r="J1617"/>
      <c r="K1617"/>
      <c r="L1617"/>
      <c r="M1617"/>
      <c r="N1617"/>
      <c r="O1617"/>
      <c r="P1617" s="9"/>
      <c r="Q1617" s="13"/>
    </row>
    <row r="1618" spans="2:17">
      <c r="B1618" s="9"/>
      <c r="C1618" s="9"/>
      <c r="D1618" s="11"/>
      <c r="E1618" s="12"/>
      <c r="F1618" s="9"/>
      <c r="G1618" s="9"/>
      <c r="H1618"/>
      <c r="I1618"/>
      <c r="J1618"/>
      <c r="K1618"/>
      <c r="L1618"/>
      <c r="M1618"/>
      <c r="N1618"/>
      <c r="O1618"/>
      <c r="P1618" s="9"/>
      <c r="Q1618" s="13"/>
    </row>
  </sheetData>
  <autoFilter ref="A11:R50" xr:uid="{00000000-0001-0000-0000-000000000000}"/>
  <mergeCells count="101">
    <mergeCell ref="B34:B35"/>
    <mergeCell ref="C34:C35"/>
    <mergeCell ref="D34:D35"/>
    <mergeCell ref="E34:E35"/>
    <mergeCell ref="F34:F35"/>
    <mergeCell ref="L34:L35"/>
    <mergeCell ref="M34:M35"/>
    <mergeCell ref="R34:R35"/>
    <mergeCell ref="G34:G35"/>
    <mergeCell ref="H34:H35"/>
    <mergeCell ref="I34:I35"/>
    <mergeCell ref="J34:J35"/>
    <mergeCell ref="K34:K35"/>
    <mergeCell ref="B32:B33"/>
    <mergeCell ref="I32:I33"/>
    <mergeCell ref="H32:H33"/>
    <mergeCell ref="G32:G33"/>
    <mergeCell ref="F32:F33"/>
    <mergeCell ref="E32:E33"/>
    <mergeCell ref="D32:D33"/>
    <mergeCell ref="C32:C33"/>
    <mergeCell ref="M32:M33"/>
    <mergeCell ref="L32:L33"/>
    <mergeCell ref="K32:K33"/>
    <mergeCell ref="J32:J33"/>
    <mergeCell ref="C12:C15"/>
    <mergeCell ref="R10:R11"/>
    <mergeCell ref="N10:Q10"/>
    <mergeCell ref="G10:M10"/>
    <mergeCell ref="B10:F10"/>
    <mergeCell ref="B1:R1"/>
    <mergeCell ref="B2:R2"/>
    <mergeCell ref="B3:R3"/>
    <mergeCell ref="B4:R4"/>
    <mergeCell ref="B5:R5"/>
    <mergeCell ref="F17:F19"/>
    <mergeCell ref="E17:E19"/>
    <mergeCell ref="D17:D19"/>
    <mergeCell ref="J25:J28"/>
    <mergeCell ref="I25:I28"/>
    <mergeCell ref="I22:I24"/>
    <mergeCell ref="H12:H15"/>
    <mergeCell ref="G12:G15"/>
    <mergeCell ref="F12:F15"/>
    <mergeCell ref="D12:D15"/>
    <mergeCell ref="B22:B24"/>
    <mergeCell ref="C22:C24"/>
    <mergeCell ref="D22:D24"/>
    <mergeCell ref="H25:H28"/>
    <mergeCell ref="G25:G28"/>
    <mergeCell ref="F25:F28"/>
    <mergeCell ref="E25:E28"/>
    <mergeCell ref="D25:D28"/>
    <mergeCell ref="E22:E24"/>
    <mergeCell ref="F22:F24"/>
    <mergeCell ref="B25:B28"/>
    <mergeCell ref="G22:G24"/>
    <mergeCell ref="H22:H24"/>
    <mergeCell ref="C25:C28"/>
    <mergeCell ref="R17:R19"/>
    <mergeCell ref="R12:R15"/>
    <mergeCell ref="D20:D21"/>
    <mergeCell ref="C20:C21"/>
    <mergeCell ref="B20:B21"/>
    <mergeCell ref="G20:G21"/>
    <mergeCell ref="F20:F21"/>
    <mergeCell ref="E20:E21"/>
    <mergeCell ref="B17:B19"/>
    <mergeCell ref="M12:M15"/>
    <mergeCell ref="L12:L15"/>
    <mergeCell ref="K12:K15"/>
    <mergeCell ref="J12:J15"/>
    <mergeCell ref="I12:I15"/>
    <mergeCell ref="B12:B15"/>
    <mergeCell ref="E12:E15"/>
    <mergeCell ref="C17:C19"/>
    <mergeCell ref="M17:M19"/>
    <mergeCell ref="L17:L19"/>
    <mergeCell ref="K17:K19"/>
    <mergeCell ref="J17:J19"/>
    <mergeCell ref="I17:I19"/>
    <mergeCell ref="H17:H19"/>
    <mergeCell ref="G17:G19"/>
    <mergeCell ref="C50:R51"/>
    <mergeCell ref="R25:R28"/>
    <mergeCell ref="R22:R24"/>
    <mergeCell ref="R20:R21"/>
    <mergeCell ref="I20:I21"/>
    <mergeCell ref="H20:H21"/>
    <mergeCell ref="J22:J24"/>
    <mergeCell ref="K22:K24"/>
    <mergeCell ref="L22:L24"/>
    <mergeCell ref="M22:M24"/>
    <mergeCell ref="M20:M21"/>
    <mergeCell ref="L20:L21"/>
    <mergeCell ref="K20:K21"/>
    <mergeCell ref="J20:J21"/>
    <mergeCell ref="M25:M28"/>
    <mergeCell ref="L25:L28"/>
    <mergeCell ref="K25:K28"/>
    <mergeCell ref="R32:R33"/>
  </mergeCells>
  <phoneticPr fontId="10" type="noConversion"/>
  <printOptions horizontalCentered="1"/>
  <pageMargins left="0.47" right="0.35" top="0.74803149606299213" bottom="0.9" header="0.31496062992125984" footer="0.31496062992125984"/>
  <pageSetup paperSize="3"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 2021</vt:lpstr>
      <vt:lpstr>Datos 2023</vt:lpstr>
      <vt:lpstr>Datos 2022 SSP 11.04</vt:lpstr>
      <vt:lpstr>Destino del Gasto</vt:lpstr>
      <vt:lpstr>'Datos 2022 SSP 11.04'!Área_de_impresión</vt:lpstr>
      <vt:lpstr>'Destino del Gasto'!Área_de_impresión</vt:lpstr>
      <vt:lpstr>'Destino del Gasto'!Títulos_a_imprimir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SANDRA EK</cp:lastModifiedBy>
  <cp:lastPrinted>2024-05-02T18:43:06Z</cp:lastPrinted>
  <dcterms:created xsi:type="dcterms:W3CDTF">2009-03-25T01:44:41Z</dcterms:created>
  <dcterms:modified xsi:type="dcterms:W3CDTF">2024-05-02T18:43:07Z</dcterms:modified>
</cp:coreProperties>
</file>